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Martin" reservationPassword="0"/>
  <workbookPr/>
  <bookViews>
    <workbookView xWindow="240" yWindow="120" windowWidth="14940" windowHeight="9225" activeTab="0"/>
  </bookViews>
  <sheets>
    <sheet name="SO 201" sheetId="1" r:id="rId1"/>
  </sheets>
  <definedNames/>
  <calcPr/>
  <webPublishing/>
</workbook>
</file>

<file path=xl/sharedStrings.xml><?xml version="1.0" encoding="utf-8"?>
<sst xmlns="http://schemas.openxmlformats.org/spreadsheetml/2006/main" count="456" uniqueCount="240">
  <si>
    <t>Aspe</t>
  </si>
  <si>
    <t>Firma: DOSING-Dopravoprojekt Brno group, spol. s r.o.</t>
  </si>
  <si>
    <t>Příloha k formuláři pro ocenění nabídky</t>
  </si>
  <si>
    <t>Stavba</t>
  </si>
  <si>
    <t>číslo a název SO</t>
  </si>
  <si>
    <t>číslo a název rozpočtu:</t>
  </si>
  <si>
    <t>2022-48</t>
  </si>
  <si>
    <t>Most ev.č. 11423-1 a 11423-2 Dobříš - PD pro umístění provizorních mostů</t>
  </si>
  <si>
    <t>SO 201</t>
  </si>
  <si>
    <t>MOST EV.Č. 11423-1 - PROVIZORNÍ PŘEMOSTĚNÍ</t>
  </si>
  <si>
    <t>Poř.
č.pol.</t>
  </si>
  <si>
    <t>1</t>
  </si>
  <si>
    <t>cenová
soustava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</si>
  <si>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</si>
  <si>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</si>
  <si>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</si>
  <si>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</si>
  <si>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</si>
  <si>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</si>
  <si>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</si>
  <si>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</si>
  <si>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2</t>
  </si>
  <si>
    <t>3</t>
  </si>
  <si>
    <t>4</t>
  </si>
  <si>
    <t>5</t>
  </si>
  <si>
    <t>6</t>
  </si>
  <si>
    <t>7</t>
  </si>
  <si>
    <t>8</t>
  </si>
  <si>
    <t>9</t>
  </si>
  <si>
    <t>Všeobecné konstrukce a práce</t>
  </si>
  <si>
    <t>0</t>
  </si>
  <si>
    <t>2022_OTSKP</t>
  </si>
  <si>
    <t>014102</t>
  </si>
  <si>
    <t/>
  </si>
  <si>
    <t>POPLATKY ZA SKLÁDKU
Uložení vybouraných konstrukcí na skládku - monolitické příčníky, příčná táhla a podkladní betony panelů.</t>
  </si>
  <si>
    <t xml:space="preserve">T         </t>
  </si>
  <si>
    <t>monolitické příčníky dle pol. č. 420325 = 11,88m3*2,5t/m3=29,700 [D]
podkladní beton panelů dle pol. č. 451312 = 2,46m3*2,5t/m3=6,150 [E]
táhla - 10ks, dl. 6,0m, 4,83kg/m = 10*6*4,83 = 290 kg + kotvení 111 kg = 0,401t =0,401 [F]
Celkem: D+E+F=36,251 [G]</t>
  </si>
  <si>
    <t>zahrnuje veškeré poplatky provozovateli skládky související s uložením odpadu na skládce.</t>
  </si>
  <si>
    <t>02740</t>
  </si>
  <si>
    <t>POMOC PRÁCE ZŘÍZ NEBO ZAJIŠŤ PROVIZORNÍ MOSTY
DIO objízdných tras pro montáž / demontáž provizorního přemostění. Předpoklad objízdné trasy po silnicí II/114 - ulice Pražská v Dobříši (3 týdny montáž + 3 týdny demontáž). Předpokládá se koordinace stavby obou provizorních přemostění mostů ev.č. 11423-1 a 11423-2. Při stavbě každého jednotlivého provizorního přemostění bude vždy umožněn příjezd do areálu ČOV a to buď ze strany od Dobříše nebo od Staré Huti. Tímto bude zajištěna dopravní obslužnost areálu.
Projektová dokumentace DIO, vč. projednání s dotčenými orgány a realizace dopravního značení pro objízdné trasy. Zajišťuje zhotovitel, dle aktuálního stavu úprav dopravy v předmětné lokalitě.</t>
  </si>
  <si>
    <t xml:space="preserve">KPL       </t>
  </si>
  <si>
    <t>1=1,000 [A]</t>
  </si>
  <si>
    <t>zahrnuje veškeré náklady spojené s objednatelem požadovanými zařízeními</t>
  </si>
  <si>
    <t>02741</t>
  </si>
  <si>
    <t>PROVIZORNÍ MOSTY - DOPRAVA TMS
Cena za dopravu materiálu soupravy TMS, výsuvného krakorce, výsuvné dráhy a příslušenství pro výsun TMS ze Střediska mostních provizorií ŘSD ČR (sklad Provodín u České Lípy) -  na stavbu a ze stavby.
- na stavbu: 2x TIR s TMS +1x TIR s krakorcem a výsuvnou dráhou
- ze stavby: 1x TIR s krakorcem a výsuvnou dráhou
- na stavbu: 1x TIR s krakorcem a výsuvnou dráhou
- ze stavby: 2x TIR s TMS +1x TIR s krakorcem a výsuvnou dráhou</t>
  </si>
  <si>
    <t xml:space="preserve">M2        </t>
  </si>
  <si>
    <t xml:space="preserve">počet cest = 8
cena za km = 50 Kč/km
vzdálenost = 150 km
cena za 1x cestu: 8x50x150 = 60000 Kč
plocha mostu = délka x šířka: 15*6=90,000 [A]
cena za dopravu na m2: 60000/90 = zaokr. 670 Kč/m2
 </t>
  </si>
  <si>
    <t>027411</t>
  </si>
  <si>
    <t>PROVIZORNÍ MOSTY - MONTÁŽ TMS
Cena za 1x montáž TMS (Z1p2s) a 2x montáž krakorce a výsuvné dráhy. 
- položka zahrnuje veškeré náklady na postupnou montáž mostu TMS na výsuvné dráze, výsun a osazení mostního provizoria, přikotvení ložisek a vystrojení provizorního mostu
- položka zahrnuje veškeré náklady na montáž výsuvné dráhy s krakorcem, vč. příslušenství a potřebného materiálu - dle zvyklostí zhotovitele. 
- položka zahrnuje zkušební přejezd mostního provizoria TMS po montáži a provedení brzdné zkoušky - dle TP 220.</t>
  </si>
  <si>
    <t>plocha mostu = délka x šířka: 15m*6m=90,000 [A]</t>
  </si>
  <si>
    <t>027412</t>
  </si>
  <si>
    <t>a</t>
  </si>
  <si>
    <t>PROVIZORNÍ MOSTY - NÁJEMNÉ
Cenu za pronájem mostního provizoria, Předpoklad trvání provizorního přemostění 2 roky = 24 měsíců - bude fakturováno dle skutečné délky trvání.</t>
  </si>
  <si>
    <t xml:space="preserve">KPLMĚSÍC  </t>
  </si>
  <si>
    <t>hmotnost TMS, dl. 15m v konfiguraci Z1p2s = 17894 kg
předpokládaná cena za pronájem 0,08 Kč/kg/den
17894 kg x 0,08 Kč/kg/den = zaokrouhleno 1500 Kč/den x 31 dní = 46500 Kč / měsíc 
Předpoklad trvání provizorního přemostění 2 roky = 24 měsíců =24,000 [A]</t>
  </si>
  <si>
    <t>b</t>
  </si>
  <si>
    <t>PROVIZORNÍ MOSTY - ÚDRŽBA
Cenu za údržbu provizoria, včetně zpracování plánu údržby provizoria, vedení revizního deníku, včetně prohlídek provizoria dle plánu údržby a utahování spojů. Prohlídky po prvních 14 a 30 dnech a dále každých 30 dní. Předpoklad trvání provizorního přemostění 2 roky = 24 měsíců - bude fakturováno dle skutečné délky trvání.</t>
  </si>
  <si>
    <t>25 prohlídek =25,000 [A]</t>
  </si>
  <si>
    <t>027413</t>
  </si>
  <si>
    <t>PROVIZORNÍ MOSTY - DEMONTÁŽ TMS
Cena za 1x demontáž TMS (Z1p2s) a 2x demontáž krakorce a výsuvné dráhy. Položka zahrnuje veškeré náklady na postupnou demontáž mostu TMS na výsuvné dráze, zpětný výsun a snesení mostního provizoria z ložisek a odstrojení provizorního mostu. Položka zahrnuje veškeré náklady na demontáž výsuvné dráhy s krakorcem, vč. příslušenství a potřebného materiálu - dle zvyklostí zhotovitele.</t>
  </si>
  <si>
    <t>02910</t>
  </si>
  <si>
    <t xml:space="preserve">OSTATNÍ POŽADAVKY - ZEMĚMĚŘIČSKÁ MĚŘENÍ
Geodetické práce před, v průběhu a po montáži provizorního mostu TMS. </t>
  </si>
  <si>
    <t>zahrnuje veškeré náklady spojené s objednatelem požadovanými pracemi, 
- pro stanovení orientační investorské ceny určete jednotkovou cenu jako 1% odhadované ceny stavby</t>
  </si>
  <si>
    <t>02940</t>
  </si>
  <si>
    <t>OSTATNÍ POŽADAVKY - VYPRACOVÁNÍ DOKUMENTACE
Vypracování DSPS provizorního přemostění - papírová + digitální forma.</t>
  </si>
  <si>
    <t>zahrnuje veškeré náklady spojené s objednatelem požadovanými pracemi</t>
  </si>
  <si>
    <t>02943</t>
  </si>
  <si>
    <t>OSTATNÍ POŽADAVKY - VYPRACOVÁNÍ RDS
Vypracování RDS provizorního přemostění.</t>
  </si>
  <si>
    <t>02953</t>
  </si>
  <si>
    <t>OSTATNÍ POŽADAVKY - HLAVNÍ MOSTNÍ PROHLÍDKA
První hlavní prohlídka mostního provizoria TMS, vč. vypracování mostního listu. Hlavní prohlídka stávajícího mostu před a po demontáži mostního provizoria.</t>
  </si>
  <si>
    <t xml:space="preserve">KUS       </t>
  </si>
  <si>
    <t>1.HPM mostního provizoria =1=1,000 [A]
HPM stávající konstrukce = 2=2,000 [B]
Cekem = A+B=3,000 [C]</t>
  </si>
  <si>
    <t>položka zahrnuje :
- úkony dle ČSN 73 6221
- provedení hlavní mostní prohlídky oprávněnou fyzickou nebo právnickou osobou
- vyhotovení záznamu (protokolu), který jednoznačně definuje stav mostu</t>
  </si>
  <si>
    <t>Zemní práce</t>
  </si>
  <si>
    <t>113328</t>
  </si>
  <si>
    <t>ODSTRAN PODKL ZPEVNĚNÝCH PLOCH Z KAMENIVA NESTMEL, ODVOZ DO 20KM
Odstranění podkladních nestmelených vrstev vozovky v tl. 200 mm v předpolích mostu pro uložení ŽB desky ramp. Uvažovaná délka 3,50m (OP1) a 3,50m (OP2), šířka 4,80m. Včetně uložení materiálu k dalšímu využití dle zhotovitele.</t>
  </si>
  <si>
    <t xml:space="preserve">M3        </t>
  </si>
  <si>
    <t>OP1: 3,50*4,80*0,20=3,360 [A]
OP2: 3,50*4,80*0,20=3,360 [B]
celkem: A+B=6,720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</si>
  <si>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</si>
  <si>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113468</t>
  </si>
  <si>
    <t xml:space="preserve">ODSTRAN KRYTU ZPEVNĚNÝCH PLOCH ZE SILNIČ DÍLCŮ VČET PODKL, ODVOZ DO 20KM
Odstranění silničních panelů ze stavby, vč. poplatků za skládku. Celkem 4ks - 3x1x0,21m.
</t>
  </si>
  <si>
    <t>(3m*1m*0,21m) *4ks =2,520 [A]</t>
  </si>
  <si>
    <t>113728</t>
  </si>
  <si>
    <t>FRÉZOVÁNÍ ZPEVNĚNÝCH PLOCH ASFALTOVÝCH, ODVOZ DO 20KM
Frézování vozovky v tl. 100 mm v předpolích mostu pro napojení vozovky nájezdových ramp. Uvažovaná délka 3,50m (OP1) a 3,50m (OP2), šířka 4,80m. Včetně provedení zámků 0,50m pro obnovu vozovky. Včetně uložení materiálu k dalšímu využití dle zhotovitele.</t>
  </si>
  <si>
    <t>OP1: (3,5+0,5+0,5)*(4,80+0,5+0,5)*0,10=2,610 [A]
OP2: (3,5+0,5+0,5)*(4,80+0,5+0,5)*0,10=2,610 [B]
celkem: A+B=5,220 [C]</t>
  </si>
  <si>
    <t>122738</t>
  </si>
  <si>
    <t>ODKOPÁVKY A PROKOPÁVKY OBECNÉ TŘ. I, ODVOZ DO 20KM
Odstranění podkladních klínů ramp ze ŠD - viz pol. 45152.b. Včetně uložení materiálu k dalšímu využití dle zhotovitele.</t>
  </si>
  <si>
    <t>podkladní klín OP1: 13,6m2 *5,2m =70,720 [A] (odečteno z CADu)
podkladní klín OP2: 9,5m2 *5,2m =49,400 [B] (odečteno z CADu)
podsypání / vyrovnávka pod betonovými svodidly ramp:
OP1: 2 strany *24m *0,7m*0,1m=3,360 [C]
OP1: 2 strany *16m *0,7m*0,1m=2,240 [D]
Celkem: A+B+C+D=125,720 [E]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</si>
  <si>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</si>
  <si>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Základy</t>
  </si>
  <si>
    <t>261114</t>
  </si>
  <si>
    <t>VRTY PRO KOTVENÍ A INJEKTÁŽ NA POVRCHU TŘ I D DO 35MM
Vrty do betonových svodidel pro příčná táhla. Délka vrtu 0,3m * 10 táhel * 2 vrty.</t>
  </si>
  <si>
    <t xml:space="preserve">M         </t>
  </si>
  <si>
    <t>Dle výpočtu = 0,3m *10 táhel *2 strany svodidel =6,000 [A]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</si>
  <si>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</si>
  <si>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285366</t>
  </si>
  <si>
    <t>KOTVENÍ NA POVRCHU Z BETONÁŘSKÉ VÝZTUŽE DL. DO 7M
Příčná táhla pro sepnutí betonových svodidel v předpolí, na koncích opatřeny závitem. Prut betonářské výztuže R28mm, dl. 6,5m. Včetně podlití / podmazání kotevní desky.</t>
  </si>
  <si>
    <t>(6+4) táhla =10,000 [A]</t>
  </si>
  <si>
    <t>položka zahrnuje dodávku předepsané kotvy, případně její protikorozní úpravu, její osazení do vrtu, zainjektování a napnutí, případně opěrné desky
nezahrnuje vrty</t>
  </si>
  <si>
    <t>Vodorovné konstrukce</t>
  </si>
  <si>
    <t>420312</t>
  </si>
  <si>
    <t>PŘECHOD DESKY MOSTNÍCH OPĚR Z PROST BETONU DO C12/15
Koncové příčníky ramp z betonu C12/15-X0 - tvar dle výkresů.</t>
  </si>
  <si>
    <t>příčníky: (6m*0,9m*1,1m) *2 rampy =11,880 [D]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</si>
  <si>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</si>
  <si>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451312</t>
  </si>
  <si>
    <t>PODKLADNÍ A VÝPLŇOVÉ VRSTVY Z PROSTÉHO BETONU C12/15
Podkladní beton C12/15  pro vyrovnání povrchů pro uložení panelů na stávající vozovce v předpolích mostu. Včetně separační vrstvy z PE - folie oddělující původní konstrukce a podsyp. Předpokládaná tl. podsypu min. 100-150 mm.</t>
  </si>
  <si>
    <t>(0,15m* (0,15m+1m+0,15m)*(0,15m+6m+0,15m)) *2 opěry=2,457 [A]</t>
  </si>
  <si>
    <t>45152</t>
  </si>
  <si>
    <t>PODKLADNÍ A VÝPLŇOVÉ VRSTVY Z KAMENIVA DRCENÉHO
Podkladní ŠD vrstva pro obnovu vozovek v předpolí celkové tl. max. 350 mm, štěrkodrť 0/32 GE. Plocha na obou předpolích uvažovaná v délce 3,50 (OP1) +3,50m (OP2), šířka 4,80 m.</t>
  </si>
  <si>
    <t>(3,50m+3,50m)*4,80m*0,35m=11,760 [A]</t>
  </si>
  <si>
    <t>položka zahrnuje dodávku předepsaného kameniva, mimostaveništní a vnitrostaveništní dopravu a jeho uložení
není-li v zadávací dokumentaci uvedeno jinak, jedná se o nakupovaný materiál</t>
  </si>
  <si>
    <t xml:space="preserve">PODKLADNÍ A VÝPLŇOVÉ VRSTVY Z KAMENIVA DRCENÉHO
Podkladní klíny nájezdových ramp ze ŠDa, vč. hutnění. Příp. podsypání / vyrovnávka pod betonovými svodidly ramp v tl. do 100mm. Frakce 0/32 GE - se zhutněním na Id=0,85 po vrstvách max. 300mm. </t>
  </si>
  <si>
    <t>Komunikace</t>
  </si>
  <si>
    <t>572123</t>
  </si>
  <si>
    <t>INFILTRAČNÍ POSTŘIK Z EMULZE DO 1,0KG/M2
Infiltrační postřik 1,0 kg/m2 vozovky nájezdových ramp. Uvažovaná délka 25,2m (OP1) a 17,6m (OP2), šířka 5,0m.</t>
  </si>
  <si>
    <t>OP1: 25,2m *5,0m=126,000 [A]
OP2: 17,6m *5,0m=88,000 [B]
Celkem: A+B=214,000 [C]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</si>
  <si>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</si>
  <si>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572214</t>
  </si>
  <si>
    <t>SPOJOVACÍ POSTŘIK Z MODIFIK EMULZE DO 0,5KG/M2
Spojovací postřik PS-CP, 0,35 kg/m2 při obnově vozovky. Uvažovaná délka 3,50m (OP1) a 3,50m (OP2), šířka 4,80m.</t>
  </si>
  <si>
    <t>OP1: 4,5*5,80=26,100 [A]
OP2: 4,5*5,80=26,100 [B]
Celkem: A+B=52,200 [C]</t>
  </si>
  <si>
    <t>SPOJOVACÍ POSTŘIK Z MODIFIK EMULZE DO 0,5KG/M2
Spojovací postřik EKM 0,18-0,20 kg/m2 vozovky nájezdových ramp. Uvažovaná délka 25,2m (OP1) a 17,6m (OP2), šířka 5,0m.</t>
  </si>
  <si>
    <t>572224</t>
  </si>
  <si>
    <t>SPOJOVACÍ POSTŘIK Z MODIFIK EMULZE DO 1,0KG/M2
Spojovací postřik PS-CP, 0,60 kg/m2 při obnově vozovky. Uvažovaná délka 3,50m (OP1) a 3,50m (OP2), šířka 4,80m.</t>
  </si>
  <si>
    <t>OP1: 4,50*5,80=26,100 [A]
OP2: 4,50*5,80=26,100 [B]
Celkem: A+B=52,200 [C]</t>
  </si>
  <si>
    <t>574E46</t>
  </si>
  <si>
    <t>ASFALTOVÝ BETON PRO PODKLADNÍ VRSTVY ACP 16+, 16S TL. 50MM
Asfaltový beton ACP 16+ pro vozovku nájezdových ramp - 2 vrstvy, tl. 50mm. Uvažovaná délka 25,2m (OP1) a 17,6m (OP2), šířka 5,0m.</t>
  </si>
  <si>
    <t>OP1: 25,2m *5,0m *2vrstvy=252,000 [A]
OP2: 17,6m *5,0m *2vrstvy=176,000 [B]
Celkem: A+B=428,000 [C]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</si>
  <si>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</si>
  <si>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574E78</t>
  </si>
  <si>
    <t>ASFALTOVÝ BETON PRO PODKLADNÍ VRSTVY ACP 22+, 22S TL. 80MM
Obrusná vrstva ACP 22S pro obnovu vozovky v předpolí mostu. Uvažovaná délka 3,50m (OP1) a 3,50m (OP2), šířka 4,80m.</t>
  </si>
  <si>
    <t>574I54</t>
  </si>
  <si>
    <t>ASFALTOVÝ KOBEREC MASTIXOVÝ SMA 11+, 11S TL. 40MM
Obrusná vrstva SMA 11S pro obnovu vozovky v předpolí mostu. Uvažovaná délka 3,50m (OP1) a 3,50m (OP2), šířka 4,80m.</t>
  </si>
  <si>
    <t>57792E</t>
  </si>
  <si>
    <t>VÝSPRAVA VÝTLUKŮ SMĚSÍ ACP TL. DO 50MM
Reprofilace vozovky nájezdových ramp v případě tvorby nerovností např. od zatížení nákladní dopravou.</t>
  </si>
  <si>
    <t>OP1: 25,2m *5,0m *0,5=63,000 [A]
OP2: 17,6m *5,0m *0,5=44,000 [B]
Celkem: A+B=107,000 [C]</t>
  </si>
  <si>
    <t>- odfrézování nebo jiné odstranění poškozených vozovkových vrstev
- zaříznutí hran
- vyčištění
- nátěr
- dodání a výplň předepsanou zhutněnou balenou asfaltovou směsí
- asfaltová zálivka</t>
  </si>
  <si>
    <t>58303</t>
  </si>
  <si>
    <t>KRYT ZE SINIČNÍCH DÍLCŮ (PANELŮ) TL 210MM
Silniční panely tl. 210 mm pro uložené provizorního mostu. Rozměry panelové rovnaniny 6,0 x 1,0m.</t>
  </si>
  <si>
    <t xml:space="preserve">(6m*1m) *2 opěry =12,000 [A]
</t>
  </si>
  <si>
    <t>- dodání dílců v požadované kvalitě, dodání materiálu pro předepsané 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</si>
  <si>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Přidružená stavební výroba</t>
  </si>
  <si>
    <t>71312</t>
  </si>
  <si>
    <t>IZOLACE TEPELNÁ BĚŽNÝCH KONSTR SNÍMATELNÁ
Dilatační vložka z polystyrenu (EPS), tl. 30mm mezi ŽB příčníkem a inventární závěrnou plentou TMS, vč. připevnění a následného odstranění.</t>
  </si>
  <si>
    <t>4,2m *1m *2 čela mostu =8,400 [A]</t>
  </si>
  <si>
    <t>položka zahrnuje:
- dodání a uložení předepsaného izolačního materiálu předepsaným způsobem včetně vnitrostaveništní a mimostaveništní dopravy
- veškerý upevňovací a pomocný materiál
- předepsané přesahy (nezapočítávají se do výměry)</t>
  </si>
  <si>
    <t>76792</t>
  </si>
  <si>
    <t>OPLOCENÍ Z DRÁTĚNÉHO PLETIVA POTAŽENÉHO PLASTEM
Ochranné pletivo na mostní provizorium - výška 1,0m, v plné délce příhradoviny po obou stranách mostu.</t>
  </si>
  <si>
    <t>15m *1,0m *2 strany =30,000 [A]</t>
  </si>
  <si>
    <t>- položka zahrnuje vedle vlastního pletiva i rámy, rošty, lišty, kování, podpěrné, závěsné, upevňovací prvky, spojovací a těsnící materiál, pomocný materiál, kompletní povrchovou úpravu.
- nejsou zahrnuty sloupky, které se vykazují v samostatných položkách 338**, není zahrnuta podezdívka (272**)
- součástí položky je  případně i ostnatý drát, uvažovaná plocha se pak vypočítává po horní hranu drátu.</t>
  </si>
  <si>
    <t>Potrubí</t>
  </si>
  <si>
    <t>87626</t>
  </si>
  <si>
    <t>CHRÁNIČKY Z TRUB PLAST DN DO 80MM
Chráničky výztuží (příčných táhel) v rámci budování násypů přístupových ramp, včetně centrátorů. Vykazovaná délka 5,7 m. Počet chrániček dle pol. č. 285366.</t>
  </si>
  <si>
    <t>5,7m *10 táhel =57,000 [A]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</si>
  <si>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</si>
  <si>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Ostatní konstrukce a práce</t>
  </si>
  <si>
    <t>911DB3</t>
  </si>
  <si>
    <t>SVODIDLO BETON, ÚROVEŇ ZADRŽ H1 VÝŠ 1,0M - DEMONTÁŽ S PŘESUNEM
Demontáž stávajících betonových svodidel v průjezdném profilu mostu, h = 1,0m. Délka 16m po obou stranách mostu.</t>
  </si>
  <si>
    <t>2 strany *16m =32,000 [A]</t>
  </si>
  <si>
    <t>položka zahrnuje:
- demontáž a odstranění zařízení
- jeho odvoz na předepsané místo</t>
  </si>
  <si>
    <t>911FB1</t>
  </si>
  <si>
    <t>SVODIDLO BETON, ÚROVEŇ ZADRŽ H1 VÝŠ 1,2M - DODÁVKA A MONTÁŽ
Dodávka a montáž vnějších svodidel na rampách, h = 1,20m. Délka 24m (OP1) a 16m (OP2) po obou stranách na obou rampách. Svodidlo bez zádržné funkce.</t>
  </si>
  <si>
    <t>(24+24+16+16)m' =80,000 [A]</t>
  </si>
  <si>
    <t>položka zahrnuje:
- kompletní dodávku všech dílů betonového svodidla včetně spojovacích prvků
- osazení svodidla
- přechod na jiný typ svodidla nebo přes mostní závěr
nezahrnuje odrazky nebo retroreflexní fólie
nezahrnuje podkladní vrstvu</t>
  </si>
  <si>
    <t>911FB3</t>
  </si>
  <si>
    <t>SVODIDLO BETON, ÚROVEŇ ZADRŽ H1 VÝŠ 1,2M - DEMONTÁŽ S PŘESUNEM
Demontáž vnitřních svodidel na rampách, h = 1,20m. Délka 24m (OP1) a 16m (OP2) po obou stranách na obou rampách. Svodidlo bez zádržné funkce.</t>
  </si>
  <si>
    <t>91267</t>
  </si>
  <si>
    <t>ODRAZKY NA SVODIDLA
Odrazky na vnitřní straně ochranného pletiva provizorního přemostění TMS.
5+5 - celkem 10ks</t>
  </si>
  <si>
    <t>10 ks =10,000 [A]</t>
  </si>
  <si>
    <t>- kompletní dodávka se všemi pomocnými a doplňujícími pracemi a součástmi</t>
  </si>
  <si>
    <t>914121</t>
  </si>
  <si>
    <t>DOPRAVNÍ ZNAČKY ZÁKLADNÍ VELIKOSTI OCELOVÉ FÓLIE TŘ 1 - DODÁVKA A MONTÁŽ
Dodávka a montáž svislého dopravní značení základní velikosti v místě provizorního přemostění TMS.
OP1 a OP2: 2x A15, 4x B14, 4x B13, 2x A23, 2x A10, 6x B20a, 1x C14b, 2x B26, 2x E03a, 10xE13 - celkem 35ks</t>
  </si>
  <si>
    <t>35 ks =35,000 [A]</t>
  </si>
  <si>
    <t>položka zahrnuje:
- dodávku a montáž značek v požadovaném provedení</t>
  </si>
  <si>
    <t>914123</t>
  </si>
  <si>
    <t>DOPRAVNÍ ZNAČKY ZÁKLADNÍ VELIKOSTI OCELOVÉ FÓLIE TŘ 1 - DEMONTÁŽ
Demontáž svislého dopravní značení základní velikosti v místě provizorního přemostění TMS - celkem 35ks</t>
  </si>
  <si>
    <t>dle pol. 914121: 35 ks=35,000 [A]</t>
  </si>
  <si>
    <t>Položka zahrnuje odstranění, demontáž a odklizení materiálu s odvozem na předepsané místo</t>
  </si>
  <si>
    <t>914951</t>
  </si>
  <si>
    <t>SLOUP A STOJKY DZ Z JÄKL PROFILŮ PRO OCEL STOJAN DOD A MONT
Dodávka a montáž sloupků svislého dopravní značení základní velikosti v místě provizorního přemostění TMS.
OP1 a OP2: 9 + 8 - celkem 17ks</t>
  </si>
  <si>
    <t>17 ks =17,000 [A]</t>
  </si>
  <si>
    <t>položka zahrnuje:
- sloupky a upevňovací zařízení včetně jejich osazení (betonová patka, zemní práce)</t>
  </si>
  <si>
    <t>914953</t>
  </si>
  <si>
    <t>SLOUPKY A STOJKY DZ Z JÄKL PROFILŮ PRO OCEL STOJAN DEMONTÁŽ
Demontáž sloupků svislého dopravní značení základní velikosti v místě provizorního přemostění TMS.
OP1 a OP2: 9 + 8 - celkem 17ks</t>
  </si>
  <si>
    <t>dle pol. 914951: 17 ks=17,000 [A]</t>
  </si>
  <si>
    <t>915111</t>
  </si>
  <si>
    <t>VODOROVNÉ DOPRAVNÍ ZNAČENÍ BARVOU HLADKÉ - DODÁVKA A POKLÁDKA
Aplikace vodorovného dopravního značení na obnovu vodících proužků v předpolí. Uvažovaná délka 3,50m (OP1) a 3,50m (OP2), šířka 2 x 0,25 m.</t>
  </si>
  <si>
    <t>2*(3,50+3,50)*0,25=3,500 [A]</t>
  </si>
  <si>
    <t>položka zahrnuje:
- dodání a pokládku nátěrového materiálu (měří se pouze natíraná plocha)
- předznačení a reflexní úpravu</t>
  </si>
  <si>
    <t>915321</t>
  </si>
  <si>
    <t>VODOR DOPRAV ZNAČ Z FÓLIE DOČAS ODSTRANITEL - DOD A POKLÁDKA
Dodávka a pokládka vodorovného dopravního značení v místě provizorního přemostění - příčné žluté čáry V5, dl. 4,0m - 3ks. Vodící proužky 0,125m na stranách nájezdových ramp - 25,2m (OP1) a 17,6m (OP2).</t>
  </si>
  <si>
    <t>příčné žluté čáry V5: 4,0m*0,25 *3 ks =3,000 [A]
vodící proužky OP1: 25,2m*0,125m*2=6,300 [B]
vodící proužky OP2: 17,6m*0,125m*2=4,400 [C]
Celkem: A+B+C=13,700 [D]</t>
  </si>
  <si>
    <t>položka zahrnuje:
- dodání a pokládku předepsané fólie
- zahrnuje předznačení</t>
  </si>
  <si>
    <t>915322</t>
  </si>
  <si>
    <t>VODOR DOPRAV ZNAČ Z FÓLIE DOČAS ODSTRANITEL - ODSTRANĚNÍ
Odstranění dočasného vodorovného značení v místě provizorního přemostění - příčné žluté čáry V5, dl. 4,0m - 3ks. Vodící proužky 0,125m na stranách nájezdových ramp - 25,2m (OP1) a 17,6m (OP2).</t>
  </si>
  <si>
    <t>zahrnuje odstranění značení bez ohledu na způsob provedení (zatření, zbroušení) a odklizení vzniklé suti</t>
  </si>
  <si>
    <t>916111</t>
  </si>
  <si>
    <t>DOPRAV SVĚTLO VÝSTRAŽ SAMOSTATNÉ - DOD A MONTÁŽ
Dodávka a montáž samostatných výstražných světel v místě provizorního přemostění TMS.
světlo S7 u OP1 a OP2: 2+2 - celkem 4ks</t>
  </si>
  <si>
    <t>4ks =4,000 [A]</t>
  </si>
  <si>
    <t>položka zahrnuje:
- dodání zařízení v předepsaném provedení včetně jejich osazení
- údržbu po celou dobu trvání funkce, náhradu zničených nebo ztracených kusů, nutnou opravu poškozených částí
- napájení z baterie včetně záložní baterie</t>
  </si>
  <si>
    <t>916113</t>
  </si>
  <si>
    <t>DOPRAV SVĚTLO VÝSTRAŽ SAMOSTATNÉ - DEMONTÁŽ
Demontáž samostatných výstražných světel v místě provizorního přemostění TMS.
světlo S7 u OP1 a OP2: 2+2 - celkem 4ks</t>
  </si>
  <si>
    <t>dle pol. 916111: 4 ks =4,000 [A]</t>
  </si>
  <si>
    <t>Položka zahrnuje odstranění, demontáž a odklizení zařízení s odvozem na předepsané místo</t>
  </si>
  <si>
    <t>916151</t>
  </si>
  <si>
    <t>SEMAFOROVÁ PŘENOSNÁ SOUPRAVA - DOD A MONTÁŽ
Dodávka a montáž přenosné "inteligentní" semaforové soupravy pro kyvadlovou regulaci dopravy na provizorním přemostění, vč. údržby. Souprava osazena v obou směrech před nájezdovými rampami. V době zimní údržby nebo údržby mostního provizoria možnost ručního ovládání - zastavení provozu na nutnou dobu.</t>
  </si>
  <si>
    <t>2 soupravy =2,000 [A]</t>
  </si>
  <si>
    <t>položka zahrnuje:
- dodání zařízení v předepsaném provedení včetně jejich osazení (souprava zahrnuje 2 semafory)
- údržbu po celou dobu trvání funkce, náhradu zničených nebo ztracených kusů, nutnou opravu poškozených částí
- napájení z baterie včetně záložní baterie</t>
  </si>
  <si>
    <t>916153</t>
  </si>
  <si>
    <t>SEMAFOROVÁ PŘENOSNÁ SOUPRAVA - DEMONTÁŽ
Demontáž přenosné "inteligentní" semaforové soupravy pro kyvadlovou regulaci dopravy na provizorním přemostění.</t>
  </si>
  <si>
    <t>dle pol. 916151: 2 soupravy =2,000 [A]</t>
  </si>
  <si>
    <t>916351</t>
  </si>
  <si>
    <t>SMĚROVACÍ DESKY Z4 OBOUSTR S FÓLIÍ TŘ 1 - DOD A MONTÁŽ
Dodávka a montáž směrovacích desek Z4a/b/d/e v místě provizorního přemostění TMS a na nájezdových rampách (zmenšená velikost) - celkem 16 +16 = 32ks.</t>
  </si>
  <si>
    <t>32 ks =32,000 [A]</t>
  </si>
  <si>
    <t>položka zahrnuje:
- dodání zařízení v předepsaném provedení včetně jejich osazení
- údržbu po celou dobu trvání funkce, náhradu zničených nebo ztracených kusů, nutnou opravu poškozených částí</t>
  </si>
  <si>
    <t>916353</t>
  </si>
  <si>
    <t>SMĚROVACÍ DESKY Z4 OBOUSTR S FÓLIÍ TŘ 1 - DEMONTÁŽ
Demontáž směrovacích desek Z4a/b/d/e v místě provizorního přemostění TMS a na nájezdových rampách - celkem 32 ks.</t>
  </si>
  <si>
    <t>916721</t>
  </si>
  <si>
    <t>UPEVŇOVACÍ KONSTR - PODKLADNÍ DESKA OD 28KG - DOD A MONTÁŽ
Dodávka a montáž podstavců sloupků dopravních značek a směrovacích desek v místě provizorního přemostění TMS.
OP1 a OP2: 17 + 32 = 49ks</t>
  </si>
  <si>
    <t>49 ks =49,000 [A]</t>
  </si>
  <si>
    <t>916723</t>
  </si>
  <si>
    <t>UPEVŇOVACÍ KONSTR - PODKLADNÍ DESKA OD 28KG - DEMONTÁŽ
Demontáž podstavců sloupků dopravních značek v místě provizorního přemostění TMS - celkem 49ks</t>
  </si>
  <si>
    <t>dle pol. 916721: 49 ks =49,000 [A]</t>
  </si>
  <si>
    <t>931254</t>
  </si>
  <si>
    <t>VLOŽ DIL SPAR Z PRYŽ PÁSŮ ŠÍŘ PŘES 400MM PROFIL TL DO 12MM
Podkladní pryže třecí tl. do 10 mm, vložené mezi ložisko a ocelovou desku - celkem 4ks. Plošné rozměry podkladních pryží 1,0 x 0,5m. Včetně následného odstranění a odvozu na skládku.</t>
  </si>
  <si>
    <t>podkladní pryže: 1,0m*0,5m*4ks=2,000 [A]</t>
  </si>
  <si>
    <t>položka zahrnuje dodávku a osazení předepsaného materiálu, očištění ploch spáry před úpravou, očištění okolí spáry po úpravě</t>
  </si>
  <si>
    <t>93131</t>
  </si>
  <si>
    <t>TĚSNĚNÍ DILATAČ SPAR ASF ZÁLIVKOU
Těsnění spáry mezi vozovkou nájezdových ramp a stávající vozovkou.</t>
  </si>
  <si>
    <t>spára na začátku a na konci úseku: (4,8m+4,8m)*0,02m*0,1m =0,019 [A]</t>
  </si>
  <si>
    <t>položka zahrnuje dodávku a osazení předepsaného materiálu, očištění ploch spáry před úpravou, očištění okolí spáry po úpravě
nezahrnuje těsnící profil</t>
  </si>
  <si>
    <t>93650</t>
  </si>
  <si>
    <t>DROBNÉ DOPLŇK KONSTR KOVOVÉ
Položka zahrnuje:
- kotevní desky příčných táhel z P20-160x160mm, vč. kloubových matic.</t>
  </si>
  <si>
    <t xml:space="preserve">KG        </t>
  </si>
  <si>
    <t>- kotevní desky: 2 rampy *(6+4)ks *(0,16m*0,16m*0,02m*7850kg/m3)=80,384 [A]
- kloubové matice: 2 rampy *(6+4)ks *(1,5kg/ks)=30,000 [B]
Celkem: A+B=110,384 [C]</t>
  </si>
  <si>
    <t>- dílenská dokumentace, včetně technologického předpisu spojování,
- dodání  materiálu  v požadované kvalitě a výroba konstrukce i dílenská (včetně  pomůcek,  přípravků a prostředků pro výrobu) bez ohledu na náročnost a její hmotnost, dílenská montáž,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 a  montážních  sestav,  včetně  dopravy konstrukce z výrobny na stavbu,
- montáž konstrukce na staveništi, včetně montážních prostředků a pomůcek a zednických výpomocí,
- montážní dokumentace včetně technologického předpisu montáže,
- výplň, těsnění a tmelení spar a spojů,
- čištění konstrukce a odstranění všech vrubů (vrypy, otlačeniny a pod.),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výplň kotevních otvorů  (příp.  podlití  patních  desek)  maltou,  betonem  nebo  jinou speciální hmotou, vyplnění jam zeminou,
- ošetření kotevní oblasti proti vzniku trhlin, vlivu povětrnosti a pod.,
- osazení nivelačních značek, včetně jejich zaměření, označení znakem výrobce a vyznačení letopočtu.
Dokumentace pro zadání stavby může dále předepsat že cena položky ještě obsahuje například:
- veškeré druhy protikorozní ochrany a nátěry konstrukcí,
- žárové zinkování ponorem nebo žárové stříkání (metalizace) kovem,
- zvláštní spojovací prostředky, rozebíratelnost konstrukce,
- osazení měřících zařízení a úpravy pro ně
- ochranná opatření před účinky bludných proudů
- ochranu před přepětím.</t>
  </si>
  <si>
    <t>966168</t>
  </si>
  <si>
    <t>BOURÁNÍ KONSTRUKCÍ ZE ŽELEZOBETONU S ODVOZEM DO 20KM
Vybourání příčníků po ukončení provozu provizoria. Kubatura dle pol.č. 420325.</t>
  </si>
  <si>
    <t>příčníky: (6m*0,9m*1,1m) *2 rampy =11,880 [A]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</si>
  <si>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</si>
  <si>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C e l k e m</t>
  </si>
</sst>
</file>

<file path=xl/styles.xml><?xml version="1.0" encoding="utf-8"?>
<styleSheet xmlns="http://schemas.openxmlformats.org/spreadsheetml/2006/main">
  <numFmts count="2">
    <numFmt numFmtId="177" formatCode="### ### ### ##0.000"/>
    <numFmt numFmtId="178" formatCode="### ### ### ##0.00"/>
  </numFmts>
  <fonts count="4">
    <font>
      <sz val="10"/>
      <name val="Arial"/>
      <family val="0"/>
    </font>
    <font>
      <b/>
      <sz val="11"/>
      <name val="Arial"/>
      <family val="0"/>
    </font>
    <font>
      <sz val="11"/>
      <name val="Arial"/>
      <family val="0"/>
    </font>
    <font>
      <b/>
      <sz val="10"/>
      <name val="Arial"/>
      <family val="0"/>
    </font>
  </fonts>
  <fills count="3">
    <fill>
      <patternFill/>
    </fill>
    <fill>
      <patternFill patternType="gray125"/>
    </fill>
    <fill>
      <patternFill patternType="solid">
        <fgColor rgb="FFD3D3D3"/>
        <bgColor indexed="64"/>
      </patternFill>
    </fill>
  </fills>
  <borders count="4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NumberFormat="1" applyFont="1" applyFill="1" applyBorder="1" applyAlignment="1" applyProtection="1">
      <alignment/>
      <protection/>
    </xf>
    <xf numFmtId="0" fontId="1" fillId="0" borderId="0" xfId="0" applyNumberFormat="1" applyFont="1" applyFill="1" applyBorder="1" applyAlignment="1" applyProtection="1">
      <alignment horizontal="center"/>
      <protection/>
    </xf>
    <xf numFmtId="0" fontId="2" fillId="0" borderId="1" xfId="0" applyNumberFormat="1" applyFont="1" applyFill="1" applyBorder="1" applyAlignment="1" applyProtection="1">
      <alignment horizontal="center" wrapText="1"/>
      <protection/>
    </xf>
    <xf numFmtId="0" fontId="3" fillId="0" borderId="0" xfId="0" applyNumberFormat="1" applyFont="1" applyFill="1" applyBorder="1" applyAlignment="1" applyProtection="1">
      <alignment/>
      <protection/>
    </xf>
    <xf numFmtId="177" fontId="0" fillId="0" borderId="1" xfId="0" applyNumberFormat="1" applyFont="1" applyFill="1" applyBorder="1" applyAlignment="1" applyProtection="1">
      <alignment/>
      <protection/>
    </xf>
    <xf numFmtId="0" fontId="3" fillId="0" borderId="2" xfId="0" applyNumberFormat="1" applyFont="1" applyFill="1" applyBorder="1" applyAlignment="1" applyProtection="1">
      <alignment/>
      <protection/>
    </xf>
    <xf numFmtId="178" fontId="0" fillId="0" borderId="3" xfId="0" applyNumberFormat="1" applyBorder="1" applyProtection="1">
      <protection locked="0"/>
    </xf>
    <xf numFmtId="178" fontId="0" fillId="0" borderId="1" xfId="0" applyNumberFormat="1" applyFont="1" applyFill="1" applyBorder="1" applyAlignment="1" applyProtection="1">
      <alignment/>
      <protection/>
    </xf>
    <xf numFmtId="178" fontId="0" fillId="0" borderId="1" xfId="0" applyNumberFormat="1" applyBorder="1" applyProtection="1">
      <protection locked="0"/>
    </xf>
    <xf numFmtId="0" fontId="0" fillId="0" borderId="1" xfId="0" applyNumberFormat="1" applyFont="1" applyFill="1" applyBorder="1" applyAlignment="1" applyProtection="1">
      <alignment wrapText="1"/>
      <protection/>
    </xf>
    <xf numFmtId="0" fontId="0" fillId="0" borderId="0" xfId="0" applyNumberFormat="1" applyFont="1" applyFill="1" applyBorder="1" applyAlignment="1" applyProtection="1">
      <alignment wrapText="1" shrinkToFit="1"/>
      <protection/>
    </xf>
    <xf numFmtId="178" fontId="3" fillId="2" borderId="0" xfId="0" applyNumberFormat="1" applyFont="1" applyFill="1" applyBorder="1" applyAlignment="1" applyProtection="1">
      <alignment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sharedStrings" Target="sharedStrings.xml" /><Relationship Id="rId4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0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1" t="s">
        <v>0</v>
      </c>
      <c r="C1" t="s">
        <v>1</v>
      </c>
    </row>
    <row r="2" spans="3:3" ht="12.75" customHeight="1">
      <c r="C2" s="2" t="s">
        <v>2</v>
      </c>
    </row>
    <row r="4" spans="1:5" ht="12.75" customHeight="1">
      <c r="A4" t="s">
        <v>3</v>
      </c>
      <c r="C4" s="1" t="s">
        <v>6</v>
      </c>
      <c s="1"/>
      <c s="1" t="s">
        <v>7</v>
      </c>
    </row>
    <row r="5" spans="1:5" ht="12.75" customHeight="1">
      <c r="A5" t="s">
        <v>4</v>
      </c>
      <c r="C5" s="1" t="s">
        <v>8</v>
      </c>
      <c s="1"/>
      <c s="1" t="s">
        <v>9</v>
      </c>
    </row>
    <row r="6" spans="1:5" ht="12.75" customHeight="1">
      <c r="A6" t="s">
        <v>5</v>
      </c>
      <c r="C6" s="1" t="s">
        <v>8</v>
      </c>
      <c s="1"/>
      <c s="1" t="s">
        <v>9</v>
      </c>
    </row>
    <row r="7" spans="3:5" ht="12.75" customHeight="1">
      <c r="C7" s="1"/>
      <c s="1"/>
      <c s="1"/>
    </row>
    <row r="8" spans="1:9" ht="12.75" customHeight="1">
      <c r="A8" s="3" t="s">
        <v>10</v>
      </c>
      <c s="3" t="s">
        <v>12</v>
      </c>
      <c s="3" t="s">
        <v>13</v>
      </c>
      <c s="3" t="s">
        <v>14</v>
      </c>
      <c s="3" t="s">
        <v>15</v>
      </c>
      <c s="3" t="s">
        <v>16</v>
      </c>
      <c s="3" t="s">
        <v>17</v>
      </c>
      <c s="3" t="s">
        <v>18</v>
      </c>
      <c s="3"/>
    </row>
    <row r="9" spans="1:9" ht="28.5">
      <c r="A9" s="3"/>
      <c s="3"/>
      <c s="3"/>
      <c s="3"/>
      <c s="3"/>
      <c s="3"/>
      <c s="3"/>
      <c s="3" t="s">
        <v>19</v>
      </c>
      <c s="3" t="s">
        <v>20</v>
      </c>
    </row>
    <row r="10" spans="1:9" ht="14.25">
      <c r="A10" s="3" t="s">
        <v>11</v>
      </c>
      <c s="3" t="s">
        <v>21</v>
      </c>
      <c s="3" t="s">
        <v>22</v>
      </c>
      <c s="3" t="s">
        <v>23</v>
      </c>
      <c s="3" t="s">
        <v>24</v>
      </c>
      <c s="3" t="s">
        <v>25</v>
      </c>
      <c s="3" t="s">
        <v>26</v>
      </c>
      <c s="3" t="s">
        <v>27</v>
      </c>
      <c s="3" t="s">
        <v>28</v>
      </c>
    </row>
    <row r="11" spans="1:9" ht="12.75" customHeight="1">
      <c r="A11" s="4"/>
      <c s="4"/>
      <c s="4" t="s">
        <v>30</v>
      </c>
      <c s="4"/>
      <c s="4" t="s">
        <v>29</v>
      </c>
      <c s="4"/>
      <c s="6"/>
      <c s="4"/>
      <c s="6"/>
    </row>
    <row r="12" spans="1:9" ht="12.75">
      <c r="A12" s="10">
        <v>1</v>
      </c>
      <c s="10" t="s">
        <v>31</v>
      </c>
      <c s="10" t="s">
        <v>32</v>
      </c>
      <c s="10" t="s">
        <v>33</v>
      </c>
      <c s="10" t="s">
        <v>34</v>
      </c>
      <c s="10" t="s">
        <v>35</v>
      </c>
      <c s="5">
        <v>36.251</v>
      </c>
      <c s="9"/>
      <c s="8">
        <f>ROUND((H12*G12),2)</f>
      </c>
    </row>
    <row r="13" spans="5:5" ht="408">
      <c r="E13" s="11" t="s">
        <v>36</v>
      </c>
    </row>
    <row r="14" spans="5:5" ht="153">
      <c r="E14" s="11" t="s">
        <v>37</v>
      </c>
    </row>
    <row r="15" spans="1:9" ht="12.75">
      <c r="A15" s="10">
        <v>2</v>
      </c>
      <c s="10" t="s">
        <v>31</v>
      </c>
      <c s="10" t="s">
        <v>38</v>
      </c>
      <c s="10" t="s">
        <v>33</v>
      </c>
      <c s="10" t="s">
        <v>39</v>
      </c>
      <c s="10" t="s">
        <v>40</v>
      </c>
      <c s="5">
        <v>1</v>
      </c>
      <c s="9"/>
      <c s="8">
        <f>ROUND((H15*G15),2)</f>
      </c>
    </row>
    <row r="16" spans="5:5" ht="25.5">
      <c r="E16" s="11" t="s">
        <v>41</v>
      </c>
    </row>
    <row r="17" spans="5:5" ht="114.75">
      <c r="E17" s="11" t="s">
        <v>42</v>
      </c>
    </row>
    <row r="18" spans="1:9" ht="12.75">
      <c r="A18" s="10">
        <v>3</v>
      </c>
      <c s="10" t="s">
        <v>31</v>
      </c>
      <c s="10" t="s">
        <v>43</v>
      </c>
      <c s="10" t="s">
        <v>33</v>
      </c>
      <c s="10" t="s">
        <v>44</v>
      </c>
      <c s="10" t="s">
        <v>45</v>
      </c>
      <c s="5">
        <v>90</v>
      </c>
      <c s="9"/>
      <c s="8">
        <f>ROUND((H18*G18),2)</f>
      </c>
    </row>
    <row r="19" spans="5:5" ht="344.25">
      <c r="E19" s="11" t="s">
        <v>46</v>
      </c>
    </row>
    <row r="20" spans="5:5" ht="114.75">
      <c r="E20" s="11" t="s">
        <v>42</v>
      </c>
    </row>
    <row r="21" spans="1:9" ht="12.75">
      <c r="A21" s="10">
        <v>4</v>
      </c>
      <c s="10" t="s">
        <v>31</v>
      </c>
      <c s="10" t="s">
        <v>47</v>
      </c>
      <c s="10" t="s">
        <v>33</v>
      </c>
      <c s="10" t="s">
        <v>48</v>
      </c>
      <c s="10" t="s">
        <v>45</v>
      </c>
      <c s="5">
        <v>90</v>
      </c>
      <c s="9"/>
      <c s="8">
        <f>ROUND((H21*G21),2)</f>
      </c>
    </row>
    <row r="22" spans="5:5" ht="89.25">
      <c r="E22" s="11" t="s">
        <v>49</v>
      </c>
    </row>
    <row r="23" spans="5:5" ht="114.75">
      <c r="E23" s="11" t="s">
        <v>42</v>
      </c>
    </row>
    <row r="24" spans="1:9" ht="12.75">
      <c r="A24" s="10">
        <v>5</v>
      </c>
      <c s="10" t="s">
        <v>31</v>
      </c>
      <c s="10" t="s">
        <v>50</v>
      </c>
      <c s="10" t="s">
        <v>51</v>
      </c>
      <c s="10" t="s">
        <v>52</v>
      </c>
      <c s="10" t="s">
        <v>53</v>
      </c>
      <c s="5">
        <v>24</v>
      </c>
      <c s="9"/>
      <c s="8">
        <f>ROUND((H24*G24),2)</f>
      </c>
    </row>
    <row r="25" spans="5:5" ht="408">
      <c r="E25" s="11" t="s">
        <v>54</v>
      </c>
    </row>
    <row r="26" spans="5:5" ht="114.75">
      <c r="E26" s="11" t="s">
        <v>42</v>
      </c>
    </row>
    <row r="27" spans="1:9" ht="12.75">
      <c r="A27" s="10">
        <v>6</v>
      </c>
      <c s="10" t="s">
        <v>31</v>
      </c>
      <c s="10" t="s">
        <v>50</v>
      </c>
      <c s="10" t="s">
        <v>55</v>
      </c>
      <c s="10" t="s">
        <v>56</v>
      </c>
      <c s="10" t="s">
        <v>53</v>
      </c>
      <c s="5">
        <v>25</v>
      </c>
      <c s="9"/>
      <c s="8">
        <f>ROUND((H27*G27),2)</f>
      </c>
    </row>
    <row r="28" spans="5:5" ht="51">
      <c r="E28" s="11" t="s">
        <v>57</v>
      </c>
    </row>
    <row r="29" spans="5:5" ht="114.75">
      <c r="E29" s="11" t="s">
        <v>42</v>
      </c>
    </row>
    <row r="30" spans="1:9" ht="12.75">
      <c r="A30" s="10">
        <v>7</v>
      </c>
      <c s="10" t="s">
        <v>31</v>
      </c>
      <c s="10" t="s">
        <v>58</v>
      </c>
      <c s="10" t="s">
        <v>33</v>
      </c>
      <c s="10" t="s">
        <v>59</v>
      </c>
      <c s="10" t="s">
        <v>45</v>
      </c>
      <c s="5">
        <v>90</v>
      </c>
      <c s="9"/>
      <c s="8">
        <f>ROUND((H30*G30),2)</f>
      </c>
    </row>
    <row r="31" spans="5:5" ht="89.25">
      <c r="E31" s="11" t="s">
        <v>49</v>
      </c>
    </row>
    <row r="32" spans="5:5" ht="114.75">
      <c r="E32" s="11" t="s">
        <v>42</v>
      </c>
    </row>
    <row r="33" spans="1:9" ht="12.75">
      <c r="A33" s="10">
        <v>8</v>
      </c>
      <c s="10" t="s">
        <v>31</v>
      </c>
      <c s="10" t="s">
        <v>60</v>
      </c>
      <c s="10" t="s">
        <v>33</v>
      </c>
      <c s="10" t="s">
        <v>61</v>
      </c>
      <c s="10" t="s">
        <v>40</v>
      </c>
      <c s="5">
        <v>1</v>
      </c>
      <c s="9"/>
      <c s="8">
        <f>ROUND((H33*G33),2)</f>
      </c>
    </row>
    <row r="34" spans="5:5" ht="25.5">
      <c r="E34" s="11" t="s">
        <v>41</v>
      </c>
    </row>
    <row r="35" spans="5:5" ht="267.75">
      <c r="E35" s="11" t="s">
        <v>62</v>
      </c>
    </row>
    <row r="36" spans="1:9" ht="12.75">
      <c r="A36" s="10">
        <v>9</v>
      </c>
      <c s="10" t="s">
        <v>31</v>
      </c>
      <c s="10" t="s">
        <v>63</v>
      </c>
      <c s="10" t="s">
        <v>33</v>
      </c>
      <c s="10" t="s">
        <v>64</v>
      </c>
      <c s="10" t="s">
        <v>40</v>
      </c>
      <c s="5">
        <v>1</v>
      </c>
      <c s="9"/>
      <c s="8">
        <f>ROUND((H36*G36),2)</f>
      </c>
    </row>
    <row r="37" spans="5:5" ht="25.5">
      <c r="E37" s="11" t="s">
        <v>41</v>
      </c>
    </row>
    <row r="38" spans="5:5" ht="114.75">
      <c r="E38" s="11" t="s">
        <v>65</v>
      </c>
    </row>
    <row r="39" spans="1:9" ht="12.75">
      <c r="A39" s="10">
        <v>10</v>
      </c>
      <c s="10" t="s">
        <v>31</v>
      </c>
      <c s="10" t="s">
        <v>66</v>
      </c>
      <c s="10" t="s">
        <v>33</v>
      </c>
      <c s="10" t="s">
        <v>67</v>
      </c>
      <c s="10" t="s">
        <v>40</v>
      </c>
      <c s="5">
        <v>1</v>
      </c>
      <c s="9"/>
      <c s="8">
        <f>ROUND((H39*G39),2)</f>
      </c>
    </row>
    <row r="40" spans="5:5" ht="25.5">
      <c r="E40" s="11" t="s">
        <v>41</v>
      </c>
    </row>
    <row r="41" spans="5:5" ht="114.75">
      <c r="E41" s="11" t="s">
        <v>65</v>
      </c>
    </row>
    <row r="42" spans="1:9" ht="12.75">
      <c r="A42" s="10">
        <v>11</v>
      </c>
      <c s="10" t="s">
        <v>31</v>
      </c>
      <c s="10" t="s">
        <v>68</v>
      </c>
      <c s="10" t="s">
        <v>33</v>
      </c>
      <c s="10" t="s">
        <v>69</v>
      </c>
      <c s="10" t="s">
        <v>70</v>
      </c>
      <c s="5">
        <v>3</v>
      </c>
      <c s="9"/>
      <c s="8">
        <f>ROUND((H42*G42),2)</f>
      </c>
    </row>
    <row r="43" spans="5:5" ht="178.5">
      <c r="E43" s="11" t="s">
        <v>71</v>
      </c>
    </row>
    <row r="44" spans="5:5" ht="318.75">
      <c r="E44" s="11" t="s">
        <v>72</v>
      </c>
    </row>
    <row r="45" spans="1:16" ht="12.75" customHeight="1">
      <c r="A45" s="12"/>
      <c s="12"/>
      <c s="12" t="s">
        <v>30</v>
      </c>
      <c s="12"/>
      <c s="12" t="s">
        <v>29</v>
      </c>
      <c s="12"/>
      <c s="12"/>
      <c s="12"/>
      <c s="12">
        <f>SUM(I12:I44)</f>
      </c>
      <c r="P45">
        <f>ROUND(SUM(P12:P44),2)</f>
      </c>
    </row>
    <row r="47" spans="1:9" ht="12.75" customHeight="1">
      <c r="A47" s="4"/>
      <c s="4"/>
      <c s="4" t="s">
        <v>11</v>
      </c>
      <c s="4"/>
      <c s="4" t="s">
        <v>73</v>
      </c>
      <c s="4"/>
      <c s="6"/>
      <c s="4"/>
      <c s="6"/>
    </row>
    <row r="48" spans="1:9" ht="12.75">
      <c r="A48" s="10">
        <v>12</v>
      </c>
      <c s="10" t="s">
        <v>31</v>
      </c>
      <c s="10" t="s">
        <v>74</v>
      </c>
      <c s="10" t="s">
        <v>33</v>
      </c>
      <c s="10" t="s">
        <v>75</v>
      </c>
      <c s="10" t="s">
        <v>76</v>
      </c>
      <c s="5">
        <v>6.72</v>
      </c>
      <c s="9"/>
      <c s="8">
        <f>ROUND((H48*G48),2)</f>
      </c>
    </row>
    <row r="49" spans="5:5" ht="140.25">
      <c r="E49" s="11" t="s">
        <v>77</v>
      </c>
    </row>
    <row r="50" spans="5:5" ht="409.5">
      <c r="E50" s="11" t="s">
        <v>78</v>
      </c>
    </row>
    <row r="51" spans="1:9" ht="12.75">
      <c r="A51" s="10">
        <v>13</v>
      </c>
      <c s="10" t="s">
        <v>31</v>
      </c>
      <c s="10" t="s">
        <v>79</v>
      </c>
      <c s="10" t="s">
        <v>33</v>
      </c>
      <c s="10" t="s">
        <v>80</v>
      </c>
      <c s="10" t="s">
        <v>76</v>
      </c>
      <c s="5">
        <v>2.52</v>
      </c>
      <c s="9"/>
      <c s="8">
        <f>ROUND((H51*G51),2)</f>
      </c>
    </row>
    <row r="52" spans="5:5" ht="63.75">
      <c r="E52" s="11" t="s">
        <v>81</v>
      </c>
    </row>
    <row r="53" spans="5:5" ht="409.5">
      <c r="E53" s="11" t="s">
        <v>78</v>
      </c>
    </row>
    <row r="54" spans="1:9" ht="12.75">
      <c r="A54" s="10">
        <v>14</v>
      </c>
      <c s="10" t="s">
        <v>31</v>
      </c>
      <c s="10" t="s">
        <v>82</v>
      </c>
      <c s="10" t="s">
        <v>33</v>
      </c>
      <c s="10" t="s">
        <v>83</v>
      </c>
      <c s="10" t="s">
        <v>76</v>
      </c>
      <c s="5">
        <v>5.22</v>
      </c>
      <c s="9"/>
      <c s="8">
        <f>ROUND((H54*G54),2)</f>
      </c>
    </row>
    <row r="55" spans="5:5" ht="191.25">
      <c r="E55" s="11" t="s">
        <v>84</v>
      </c>
    </row>
    <row r="56" spans="5:5" ht="409.5">
      <c r="E56" s="11" t="s">
        <v>78</v>
      </c>
    </row>
    <row r="57" spans="1:9" ht="12.75">
      <c r="A57" s="10">
        <v>15</v>
      </c>
      <c s="10" t="s">
        <v>31</v>
      </c>
      <c s="10" t="s">
        <v>85</v>
      </c>
      <c s="10" t="s">
        <v>33</v>
      </c>
      <c s="10" t="s">
        <v>86</v>
      </c>
      <c s="10" t="s">
        <v>76</v>
      </c>
      <c s="5">
        <v>125.72</v>
      </c>
      <c s="9"/>
      <c s="8">
        <f>ROUND((H57*G57),2)</f>
      </c>
    </row>
    <row r="58" spans="5:5" ht="409.5">
      <c r="E58" s="11" t="s">
        <v>87</v>
      </c>
    </row>
    <row r="59" spans="5:5" ht="409.5">
      <c r="E59" s="11" t="s">
        <v>88</v>
      </c>
    </row>
    <row r="60" spans="1:16" ht="12.75" customHeight="1">
      <c r="A60" s="12"/>
      <c s="12"/>
      <c s="12" t="s">
        <v>11</v>
      </c>
      <c s="12"/>
      <c s="12" t="s">
        <v>73</v>
      </c>
      <c s="12"/>
      <c s="12"/>
      <c s="12"/>
      <c s="12">
        <f>SUM(I48:I59)</f>
      </c>
      <c r="P60">
        <f>ROUND(SUM(P48:P59),2)</f>
      </c>
    </row>
    <row r="62" spans="1:9" ht="12.75" customHeight="1">
      <c r="A62" s="4"/>
      <c s="4"/>
      <c s="4" t="s">
        <v>21</v>
      </c>
      <c s="4"/>
      <c s="4" t="s">
        <v>89</v>
      </c>
      <c s="4"/>
      <c s="6"/>
      <c s="4"/>
      <c s="6"/>
    </row>
    <row r="63" spans="1:9" ht="12.75">
      <c r="A63" s="10">
        <v>16</v>
      </c>
      <c s="10" t="s">
        <v>31</v>
      </c>
      <c s="10" t="s">
        <v>90</v>
      </c>
      <c s="10" t="s">
        <v>33</v>
      </c>
      <c s="10" t="s">
        <v>91</v>
      </c>
      <c s="10" t="s">
        <v>92</v>
      </c>
      <c s="5">
        <v>6</v>
      </c>
      <c s="9"/>
      <c s="8">
        <f>ROUND((H63*G63),2)</f>
      </c>
    </row>
    <row r="64" spans="5:5" ht="102">
      <c r="E64" s="11" t="s">
        <v>93</v>
      </c>
    </row>
    <row r="65" spans="5:5" ht="318.75">
      <c r="E65" s="11" t="s">
        <v>94</v>
      </c>
    </row>
    <row r="66" spans="1:9" ht="12.75">
      <c r="A66" s="10">
        <v>17</v>
      </c>
      <c s="10" t="s">
        <v>31</v>
      </c>
      <c s="10" t="s">
        <v>95</v>
      </c>
      <c s="10" t="s">
        <v>33</v>
      </c>
      <c s="10" t="s">
        <v>96</v>
      </c>
      <c s="10" t="s">
        <v>70</v>
      </c>
      <c s="5">
        <v>10</v>
      </c>
      <c s="9"/>
      <c s="8">
        <f>ROUND((H66*G66),2)</f>
      </c>
    </row>
    <row r="67" spans="5:5" ht="51">
      <c r="E67" s="11" t="s">
        <v>97</v>
      </c>
    </row>
    <row r="68" spans="5:5" ht="255">
      <c r="E68" s="11" t="s">
        <v>98</v>
      </c>
    </row>
    <row r="69" spans="1:16" ht="12.75" customHeight="1">
      <c r="A69" s="12"/>
      <c s="12"/>
      <c s="12" t="s">
        <v>21</v>
      </c>
      <c s="12"/>
      <c s="12" t="s">
        <v>89</v>
      </c>
      <c s="12"/>
      <c s="12"/>
      <c s="12"/>
      <c s="12">
        <f>SUM(I63:I68)</f>
      </c>
      <c r="P69">
        <f>ROUND(SUM(P63:P68),2)</f>
      </c>
    </row>
    <row r="71" spans="1:9" ht="12.75" customHeight="1">
      <c r="A71" s="4"/>
      <c s="4"/>
      <c s="4" t="s">
        <v>23</v>
      </c>
      <c s="4"/>
      <c s="4" t="s">
        <v>99</v>
      </c>
      <c s="4"/>
      <c s="6"/>
      <c s="4"/>
      <c s="6"/>
    </row>
    <row r="72" spans="1:9" ht="12.75">
      <c r="A72" s="10">
        <v>18</v>
      </c>
      <c s="10" t="s">
        <v>31</v>
      </c>
      <c s="10" t="s">
        <v>100</v>
      </c>
      <c s="10" t="s">
        <v>33</v>
      </c>
      <c s="10" t="s">
        <v>101</v>
      </c>
      <c s="10" t="s">
        <v>76</v>
      </c>
      <c s="5">
        <v>11.88</v>
      </c>
      <c s="9"/>
      <c s="8">
        <f>ROUND((H72*G72),2)</f>
      </c>
    </row>
    <row r="73" spans="5:5" ht="76.5">
      <c r="E73" s="11" t="s">
        <v>102</v>
      </c>
    </row>
    <row r="74" spans="5:5" ht="409.5">
      <c r="E74" s="11" t="s">
        <v>103</v>
      </c>
    </row>
    <row r="75" spans="1:9" ht="12.75">
      <c r="A75" s="10">
        <v>19</v>
      </c>
      <c s="10" t="s">
        <v>31</v>
      </c>
      <c s="10" t="s">
        <v>104</v>
      </c>
      <c s="10" t="s">
        <v>33</v>
      </c>
      <c s="10" t="s">
        <v>105</v>
      </c>
      <c s="10" t="s">
        <v>76</v>
      </c>
      <c s="5">
        <v>2.457</v>
      </c>
      <c s="9"/>
      <c s="8">
        <f>ROUND((H75*G75),2)</f>
      </c>
    </row>
    <row r="76" spans="5:5" ht="102">
      <c r="E76" s="11" t="s">
        <v>106</v>
      </c>
    </row>
    <row r="77" spans="5:5" ht="409.5">
      <c r="E77" s="11" t="s">
        <v>103</v>
      </c>
    </row>
    <row r="78" spans="1:9" ht="12.75">
      <c r="A78" s="10">
        <v>20</v>
      </c>
      <c s="10" t="s">
        <v>31</v>
      </c>
      <c s="10" t="s">
        <v>107</v>
      </c>
      <c s="10" t="s">
        <v>51</v>
      </c>
      <c s="10" t="s">
        <v>108</v>
      </c>
      <c s="10" t="s">
        <v>76</v>
      </c>
      <c s="5">
        <v>11.76</v>
      </c>
      <c s="9"/>
      <c s="8">
        <f>ROUND((H78*G78),2)</f>
      </c>
    </row>
    <row r="79" spans="5:5" ht="63.75">
      <c r="E79" s="11" t="s">
        <v>109</v>
      </c>
    </row>
    <row r="80" spans="5:5" ht="306">
      <c r="E80" s="11" t="s">
        <v>110</v>
      </c>
    </row>
    <row r="81" spans="1:9" ht="12.75">
      <c r="A81" s="10">
        <v>21</v>
      </c>
      <c s="10" t="s">
        <v>31</v>
      </c>
      <c s="10" t="s">
        <v>107</v>
      </c>
      <c s="10" t="s">
        <v>55</v>
      </c>
      <c s="10" t="s">
        <v>111</v>
      </c>
      <c s="10" t="s">
        <v>76</v>
      </c>
      <c s="5">
        <v>125.72</v>
      </c>
      <c s="9"/>
      <c s="8">
        <f>ROUND((H81*G81),2)</f>
      </c>
    </row>
    <row r="82" spans="5:5" ht="409.5">
      <c r="E82" s="11" t="s">
        <v>87</v>
      </c>
    </row>
    <row r="83" spans="5:5" ht="306">
      <c r="E83" s="11" t="s">
        <v>110</v>
      </c>
    </row>
    <row r="84" spans="1:16" ht="12.75" customHeight="1">
      <c r="A84" s="12"/>
      <c s="12"/>
      <c s="12" t="s">
        <v>23</v>
      </c>
      <c s="12"/>
      <c s="12" t="s">
        <v>99</v>
      </c>
      <c s="12"/>
      <c s="12"/>
      <c s="12"/>
      <c s="12">
        <f>SUM(I72:I83)</f>
      </c>
      <c r="P84">
        <f>ROUND(SUM(P72:P83),2)</f>
      </c>
    </row>
    <row r="86" spans="1:9" ht="12.75" customHeight="1">
      <c r="A86" s="4"/>
      <c s="4"/>
      <c s="4" t="s">
        <v>24</v>
      </c>
      <c s="4"/>
      <c s="4" t="s">
        <v>112</v>
      </c>
      <c s="4"/>
      <c s="6"/>
      <c s="4"/>
      <c s="6"/>
    </row>
    <row r="87" spans="1:9" ht="12.75">
      <c r="A87" s="10">
        <v>22</v>
      </c>
      <c s="10" t="s">
        <v>31</v>
      </c>
      <c s="10" t="s">
        <v>113</v>
      </c>
      <c s="10" t="s">
        <v>33</v>
      </c>
      <c s="10" t="s">
        <v>114</v>
      </c>
      <c s="10" t="s">
        <v>45</v>
      </c>
      <c s="5">
        <v>214</v>
      </c>
      <c s="9"/>
      <c s="8">
        <f>ROUND((H87*G87),2)</f>
      </c>
    </row>
    <row r="88" spans="5:5" ht="140.25">
      <c r="E88" s="11" t="s">
        <v>115</v>
      </c>
    </row>
    <row r="89" spans="5:5" ht="357">
      <c r="E89" s="11" t="s">
        <v>116</v>
      </c>
    </row>
    <row r="90" spans="1:9" ht="12.75">
      <c r="A90" s="10">
        <v>23</v>
      </c>
      <c s="10" t="s">
        <v>31</v>
      </c>
      <c s="10" t="s">
        <v>117</v>
      </c>
      <c s="10" t="s">
        <v>51</v>
      </c>
      <c s="10" t="s">
        <v>118</v>
      </c>
      <c s="10" t="s">
        <v>45</v>
      </c>
      <c s="5">
        <v>52.2</v>
      </c>
      <c s="9"/>
      <c s="8">
        <f>ROUND((H90*G90),2)</f>
      </c>
    </row>
    <row r="91" spans="5:5" ht="140.25">
      <c r="E91" s="11" t="s">
        <v>119</v>
      </c>
    </row>
    <row r="92" spans="5:5" ht="357">
      <c r="E92" s="11" t="s">
        <v>116</v>
      </c>
    </row>
    <row r="93" spans="1:9" ht="12.75">
      <c r="A93" s="10">
        <v>24</v>
      </c>
      <c s="10" t="s">
        <v>31</v>
      </c>
      <c s="10" t="s">
        <v>117</v>
      </c>
      <c s="10" t="s">
        <v>55</v>
      </c>
      <c s="10" t="s">
        <v>120</v>
      </c>
      <c s="10" t="s">
        <v>45</v>
      </c>
      <c s="5">
        <v>214</v>
      </c>
      <c s="9"/>
      <c s="8">
        <f>ROUND((H93*G93),2)</f>
      </c>
    </row>
    <row r="94" spans="5:5" ht="140.25">
      <c r="E94" s="11" t="s">
        <v>115</v>
      </c>
    </row>
    <row r="95" spans="5:5" ht="357">
      <c r="E95" s="11" t="s">
        <v>116</v>
      </c>
    </row>
    <row r="96" spans="1:9" ht="12.75">
      <c r="A96" s="10">
        <v>25</v>
      </c>
      <c s="10" t="s">
        <v>31</v>
      </c>
      <c s="10" t="s">
        <v>121</v>
      </c>
      <c s="10" t="s">
        <v>33</v>
      </c>
      <c s="10" t="s">
        <v>122</v>
      </c>
      <c s="10" t="s">
        <v>45</v>
      </c>
      <c s="5">
        <v>52.2</v>
      </c>
      <c s="9"/>
      <c s="8">
        <f>ROUND((H96*G96),2)</f>
      </c>
    </row>
    <row r="97" spans="5:5" ht="140.25">
      <c r="E97" s="11" t="s">
        <v>123</v>
      </c>
    </row>
    <row r="98" spans="5:5" ht="357">
      <c r="E98" s="11" t="s">
        <v>116</v>
      </c>
    </row>
    <row r="99" spans="1:9" ht="12.75">
      <c r="A99" s="10">
        <v>26</v>
      </c>
      <c s="10" t="s">
        <v>31</v>
      </c>
      <c s="10" t="s">
        <v>124</v>
      </c>
      <c s="10" t="s">
        <v>33</v>
      </c>
      <c s="10" t="s">
        <v>125</v>
      </c>
      <c s="10" t="s">
        <v>45</v>
      </c>
      <c s="5">
        <v>428</v>
      </c>
      <c s="9"/>
      <c s="8">
        <f>ROUND((H99*G99),2)</f>
      </c>
    </row>
    <row r="100" spans="5:5" ht="191.25">
      <c r="E100" s="11" t="s">
        <v>126</v>
      </c>
    </row>
    <row r="101" spans="5:5" ht="409.5">
      <c r="E101" s="11" t="s">
        <v>127</v>
      </c>
    </row>
    <row r="102" spans="1:9" ht="12.75">
      <c r="A102" s="10">
        <v>27</v>
      </c>
      <c s="10" t="s">
        <v>31</v>
      </c>
      <c s="10" t="s">
        <v>128</v>
      </c>
      <c s="10" t="s">
        <v>33</v>
      </c>
      <c s="10" t="s">
        <v>129</v>
      </c>
      <c s="10" t="s">
        <v>45</v>
      </c>
      <c s="5">
        <v>52.2</v>
      </c>
      <c s="9"/>
      <c s="8">
        <f>ROUND((H102*G102),2)</f>
      </c>
    </row>
    <row r="103" spans="5:5" ht="140.25">
      <c r="E103" s="11" t="s">
        <v>123</v>
      </c>
    </row>
    <row r="104" spans="5:5" ht="409.5">
      <c r="E104" s="11" t="s">
        <v>127</v>
      </c>
    </row>
    <row r="105" spans="1:9" ht="12.75">
      <c r="A105" s="10">
        <v>28</v>
      </c>
      <c s="10" t="s">
        <v>31</v>
      </c>
      <c s="10" t="s">
        <v>130</v>
      </c>
      <c s="10" t="s">
        <v>33</v>
      </c>
      <c s="10" t="s">
        <v>131</v>
      </c>
      <c s="10" t="s">
        <v>45</v>
      </c>
      <c s="5">
        <v>52.2</v>
      </c>
      <c s="9"/>
      <c s="8">
        <f>ROUND((H105*G105),2)</f>
      </c>
    </row>
    <row r="106" spans="5:5" ht="140.25">
      <c r="E106" s="11" t="s">
        <v>123</v>
      </c>
    </row>
    <row r="107" spans="5:5" ht="409.5">
      <c r="E107" s="11" t="s">
        <v>127</v>
      </c>
    </row>
    <row r="108" spans="1:9" ht="12.75">
      <c r="A108" s="10">
        <v>29</v>
      </c>
      <c s="10" t="s">
        <v>31</v>
      </c>
      <c s="10" t="s">
        <v>132</v>
      </c>
      <c s="10" t="s">
        <v>33</v>
      </c>
      <c s="10" t="s">
        <v>133</v>
      </c>
      <c s="10" t="s">
        <v>45</v>
      </c>
      <c s="5">
        <v>107</v>
      </c>
      <c s="9"/>
      <c s="8">
        <f>ROUND((H108*G108),2)</f>
      </c>
    </row>
    <row r="109" spans="5:5" ht="165.75">
      <c r="E109" s="11" t="s">
        <v>134</v>
      </c>
    </row>
    <row r="110" spans="5:5" ht="306">
      <c r="E110" s="11" t="s">
        <v>135</v>
      </c>
    </row>
    <row r="111" spans="1:9" ht="12.75">
      <c r="A111" s="10">
        <v>30</v>
      </c>
      <c s="10" t="s">
        <v>31</v>
      </c>
      <c s="10" t="s">
        <v>136</v>
      </c>
      <c s="10" t="s">
        <v>33</v>
      </c>
      <c s="10" t="s">
        <v>137</v>
      </c>
      <c s="10" t="s">
        <v>45</v>
      </c>
      <c s="5">
        <v>12</v>
      </c>
      <c s="9"/>
      <c s="8">
        <f>ROUND((H111*G111),2)</f>
      </c>
    </row>
    <row r="112" spans="5:5" ht="63.75">
      <c r="E112" s="11" t="s">
        <v>138</v>
      </c>
    </row>
    <row r="113" spans="5:5" ht="409.5">
      <c r="E113" s="11" t="s">
        <v>139</v>
      </c>
    </row>
    <row r="114" spans="1:16" ht="12.75" customHeight="1">
      <c r="A114" s="12"/>
      <c s="12"/>
      <c s="12" t="s">
        <v>24</v>
      </c>
      <c s="12"/>
      <c s="12" t="s">
        <v>112</v>
      </c>
      <c s="12"/>
      <c s="12"/>
      <c s="12"/>
      <c s="12">
        <f>SUM(I87:I113)</f>
      </c>
      <c r="P114">
        <f>ROUND(SUM(P87:P113),2)</f>
      </c>
    </row>
    <row r="116" spans="1:9" ht="12.75" customHeight="1">
      <c r="A116" s="4"/>
      <c s="4"/>
      <c s="4" t="s">
        <v>26</v>
      </c>
      <c s="4"/>
      <c s="4" t="s">
        <v>140</v>
      </c>
      <c s="4"/>
      <c s="6"/>
      <c s="4"/>
      <c s="6"/>
    </row>
    <row r="117" spans="1:9" ht="12.75">
      <c r="A117" s="10">
        <v>31</v>
      </c>
      <c s="10" t="s">
        <v>31</v>
      </c>
      <c s="10" t="s">
        <v>141</v>
      </c>
      <c s="10" t="s">
        <v>33</v>
      </c>
      <c s="10" t="s">
        <v>142</v>
      </c>
      <c s="10" t="s">
        <v>45</v>
      </c>
      <c s="5">
        <v>8.4</v>
      </c>
      <c s="9"/>
      <c s="8">
        <f>ROUND((H117*G117),2)</f>
      </c>
    </row>
    <row r="118" spans="5:5" ht="63.75">
      <c r="E118" s="11" t="s">
        <v>143</v>
      </c>
    </row>
    <row r="119" spans="5:5" ht="382.5">
      <c r="E119" s="11" t="s">
        <v>144</v>
      </c>
    </row>
    <row r="120" spans="1:9" ht="12.75">
      <c r="A120" s="10">
        <v>32</v>
      </c>
      <c s="10" t="s">
        <v>31</v>
      </c>
      <c s="10" t="s">
        <v>145</v>
      </c>
      <c s="10" t="s">
        <v>33</v>
      </c>
      <c s="10" t="s">
        <v>146</v>
      </c>
      <c s="10" t="s">
        <v>45</v>
      </c>
      <c s="5">
        <v>30</v>
      </c>
      <c s="9"/>
      <c s="8">
        <f>ROUND((H120*G120),2)</f>
      </c>
    </row>
    <row r="121" spans="5:5" ht="63.75">
      <c r="E121" s="11" t="s">
        <v>147</v>
      </c>
    </row>
    <row r="122" spans="5:5" ht="409.5">
      <c r="E122" s="11" t="s">
        <v>148</v>
      </c>
    </row>
    <row r="123" spans="1:16" ht="12.75" customHeight="1">
      <c r="A123" s="12"/>
      <c s="12"/>
      <c s="12" t="s">
        <v>26</v>
      </c>
      <c s="12"/>
      <c s="12" t="s">
        <v>140</v>
      </c>
      <c s="12"/>
      <c s="12"/>
      <c s="12"/>
      <c s="12">
        <f>SUM(I117:I122)</f>
      </c>
      <c r="P123">
        <f>ROUND(SUM(P117:P122),2)</f>
      </c>
    </row>
    <row r="125" spans="1:9" ht="12.75" customHeight="1">
      <c r="A125" s="4"/>
      <c s="4"/>
      <c s="4" t="s">
        <v>27</v>
      </c>
      <c s="4"/>
      <c s="4" t="s">
        <v>149</v>
      </c>
      <c s="4"/>
      <c s="6"/>
      <c s="4"/>
      <c s="6"/>
    </row>
    <row r="126" spans="1:9" ht="12.75">
      <c r="A126" s="10">
        <v>33</v>
      </c>
      <c s="10" t="s">
        <v>31</v>
      </c>
      <c s="10" t="s">
        <v>150</v>
      </c>
      <c s="10" t="s">
        <v>33</v>
      </c>
      <c s="10" t="s">
        <v>151</v>
      </c>
      <c s="10" t="s">
        <v>92</v>
      </c>
      <c s="5">
        <v>57</v>
      </c>
      <c s="9"/>
      <c s="8">
        <f>ROUND((H126*G126),2)</f>
      </c>
    </row>
    <row r="127" spans="5:5" ht="51">
      <c r="E127" s="11" t="s">
        <v>152</v>
      </c>
    </row>
    <row r="128" spans="5:5" ht="409.5">
      <c r="E128" s="11" t="s">
        <v>153</v>
      </c>
    </row>
    <row r="129" spans="1:16" ht="12.75" customHeight="1">
      <c r="A129" s="12"/>
      <c s="12"/>
      <c s="12" t="s">
        <v>27</v>
      </c>
      <c s="12"/>
      <c s="12" t="s">
        <v>149</v>
      </c>
      <c s="12"/>
      <c s="12"/>
      <c s="12"/>
      <c s="12">
        <f>SUM(I126:I128)</f>
      </c>
      <c r="P129">
        <f>ROUND(SUM(P126:P128),2)</f>
      </c>
    </row>
    <row r="131" spans="1:9" ht="12.75" customHeight="1">
      <c r="A131" s="4"/>
      <c s="4"/>
      <c s="4" t="s">
        <v>28</v>
      </c>
      <c s="4"/>
      <c s="4" t="s">
        <v>154</v>
      </c>
      <c s="4"/>
      <c s="6"/>
      <c s="4"/>
      <c s="6"/>
    </row>
    <row r="132" spans="1:9" ht="12.75">
      <c r="A132" s="10">
        <v>34</v>
      </c>
      <c s="10" t="s">
        <v>31</v>
      </c>
      <c s="10" t="s">
        <v>155</v>
      </c>
      <c s="10" t="s">
        <v>33</v>
      </c>
      <c s="10" t="s">
        <v>156</v>
      </c>
      <c s="10" t="s">
        <v>92</v>
      </c>
      <c s="5">
        <v>32</v>
      </c>
      <c s="9"/>
      <c s="8">
        <f>ROUND((H132*G132),2)</f>
      </c>
    </row>
    <row r="133" spans="5:5" ht="51">
      <c r="E133" s="11" t="s">
        <v>157</v>
      </c>
    </row>
    <row r="134" spans="5:5" ht="140.25">
      <c r="E134" s="11" t="s">
        <v>158</v>
      </c>
    </row>
    <row r="135" spans="1:9" ht="12.75">
      <c r="A135" s="10">
        <v>35</v>
      </c>
      <c s="10" t="s">
        <v>31</v>
      </c>
      <c s="10" t="s">
        <v>159</v>
      </c>
      <c s="10" t="s">
        <v>33</v>
      </c>
      <c s="10" t="s">
        <v>160</v>
      </c>
      <c s="10" t="s">
        <v>92</v>
      </c>
      <c s="5">
        <v>80</v>
      </c>
      <c s="9"/>
      <c s="8">
        <f>ROUND((H135*G135),2)</f>
      </c>
    </row>
    <row r="136" spans="5:5" ht="51">
      <c r="E136" s="11" t="s">
        <v>161</v>
      </c>
    </row>
    <row r="137" spans="5:5" ht="369.75">
      <c r="E137" s="11" t="s">
        <v>162</v>
      </c>
    </row>
    <row r="138" spans="1:9" ht="12.75">
      <c r="A138" s="10">
        <v>36</v>
      </c>
      <c s="10" t="s">
        <v>31</v>
      </c>
      <c s="10" t="s">
        <v>163</v>
      </c>
      <c s="10" t="s">
        <v>33</v>
      </c>
      <c s="10" t="s">
        <v>164</v>
      </c>
      <c s="10" t="s">
        <v>92</v>
      </c>
      <c s="5">
        <v>80</v>
      </c>
      <c s="9"/>
      <c s="8">
        <f>ROUND((H138*G138),2)</f>
      </c>
    </row>
    <row r="139" spans="5:5" ht="51">
      <c r="E139" s="11" t="s">
        <v>161</v>
      </c>
    </row>
    <row r="140" spans="5:5" ht="140.25">
      <c r="E140" s="11" t="s">
        <v>158</v>
      </c>
    </row>
    <row r="141" spans="1:9" ht="12.75">
      <c r="A141" s="10">
        <v>37</v>
      </c>
      <c s="10" t="s">
        <v>31</v>
      </c>
      <c s="10" t="s">
        <v>165</v>
      </c>
      <c s="10" t="s">
        <v>33</v>
      </c>
      <c s="10" t="s">
        <v>166</v>
      </c>
      <c s="10" t="s">
        <v>70</v>
      </c>
      <c s="5">
        <v>10</v>
      </c>
      <c s="9"/>
      <c s="8">
        <f>ROUND((H141*G141),2)</f>
      </c>
    </row>
    <row r="142" spans="5:5" ht="38.25">
      <c r="E142" s="11" t="s">
        <v>167</v>
      </c>
    </row>
    <row r="143" spans="5:5" ht="140.25">
      <c r="E143" s="11" t="s">
        <v>168</v>
      </c>
    </row>
    <row r="144" spans="1:9" ht="12.75">
      <c r="A144" s="10">
        <v>38</v>
      </c>
      <c s="10" t="s">
        <v>31</v>
      </c>
      <c s="10" t="s">
        <v>169</v>
      </c>
      <c s="10" t="s">
        <v>33</v>
      </c>
      <c s="10" t="s">
        <v>170</v>
      </c>
      <c s="10" t="s">
        <v>70</v>
      </c>
      <c s="5">
        <v>35</v>
      </c>
      <c s="9"/>
      <c s="8">
        <f>ROUND((H144*G144),2)</f>
      </c>
    </row>
    <row r="145" spans="5:5" ht="38.25">
      <c r="E145" s="11" t="s">
        <v>171</v>
      </c>
    </row>
    <row r="146" spans="5:5" ht="102">
      <c r="E146" s="11" t="s">
        <v>172</v>
      </c>
    </row>
    <row r="147" spans="1:9" ht="12.75">
      <c r="A147" s="10">
        <v>39</v>
      </c>
      <c s="10" t="s">
        <v>31</v>
      </c>
      <c s="10" t="s">
        <v>173</v>
      </c>
      <c s="10" t="s">
        <v>33</v>
      </c>
      <c s="10" t="s">
        <v>174</v>
      </c>
      <c s="10" t="s">
        <v>70</v>
      </c>
      <c s="5">
        <v>35</v>
      </c>
      <c s="9"/>
      <c s="8">
        <f>ROUND((H147*G147),2)</f>
      </c>
    </row>
    <row r="148" spans="5:5" ht="63.75">
      <c r="E148" s="11" t="s">
        <v>175</v>
      </c>
    </row>
    <row r="149" spans="5:5" ht="165.75">
      <c r="E149" s="11" t="s">
        <v>176</v>
      </c>
    </row>
    <row r="150" spans="1:9" ht="12.75">
      <c r="A150" s="10">
        <v>40</v>
      </c>
      <c s="10" t="s">
        <v>31</v>
      </c>
      <c s="10" t="s">
        <v>177</v>
      </c>
      <c s="10" t="s">
        <v>33</v>
      </c>
      <c s="10" t="s">
        <v>178</v>
      </c>
      <c s="10" t="s">
        <v>70</v>
      </c>
      <c s="5">
        <v>17</v>
      </c>
      <c s="9"/>
      <c s="8">
        <f>ROUND((H150*G150),2)</f>
      </c>
    </row>
    <row r="151" spans="5:5" ht="38.25">
      <c r="E151" s="11" t="s">
        <v>179</v>
      </c>
    </row>
    <row r="152" spans="5:5" ht="165.75">
      <c r="E152" s="11" t="s">
        <v>180</v>
      </c>
    </row>
    <row r="153" spans="1:9" ht="12.75">
      <c r="A153" s="10">
        <v>41</v>
      </c>
      <c s="10" t="s">
        <v>31</v>
      </c>
      <c s="10" t="s">
        <v>181</v>
      </c>
      <c s="10" t="s">
        <v>33</v>
      </c>
      <c s="10" t="s">
        <v>182</v>
      </c>
      <c s="10" t="s">
        <v>70</v>
      </c>
      <c s="5">
        <v>17</v>
      </c>
      <c s="9"/>
      <c s="8">
        <f>ROUND((H153*G153),2)</f>
      </c>
    </row>
    <row r="154" spans="5:5" ht="63.75">
      <c r="E154" s="11" t="s">
        <v>183</v>
      </c>
    </row>
    <row r="155" spans="5:5" ht="165.75">
      <c r="E155" s="11" t="s">
        <v>176</v>
      </c>
    </row>
    <row r="156" spans="1:9" ht="12.75">
      <c r="A156" s="10">
        <v>42</v>
      </c>
      <c s="10" t="s">
        <v>31</v>
      </c>
      <c s="10" t="s">
        <v>184</v>
      </c>
      <c s="10" t="s">
        <v>33</v>
      </c>
      <c s="10" t="s">
        <v>185</v>
      </c>
      <c s="10" t="s">
        <v>45</v>
      </c>
      <c s="5">
        <v>3.5</v>
      </c>
      <c s="9"/>
      <c s="8">
        <f>ROUND((H156*G156),2)</f>
      </c>
    </row>
    <row r="157" spans="5:5" ht="51">
      <c r="E157" s="11" t="s">
        <v>186</v>
      </c>
    </row>
    <row r="158" spans="5:5" ht="204">
      <c r="E158" s="11" t="s">
        <v>187</v>
      </c>
    </row>
    <row r="159" spans="1:9" ht="12.75">
      <c r="A159" s="10">
        <v>43</v>
      </c>
      <c s="10" t="s">
        <v>31</v>
      </c>
      <c s="10" t="s">
        <v>188</v>
      </c>
      <c s="10" t="s">
        <v>33</v>
      </c>
      <c s="10" t="s">
        <v>189</v>
      </c>
      <c s="10" t="s">
        <v>45</v>
      </c>
      <c s="5">
        <v>13.7</v>
      </c>
      <c s="9"/>
      <c s="8">
        <f>ROUND((H159*G159),2)</f>
      </c>
    </row>
    <row r="160" spans="5:5" ht="280.5">
      <c r="E160" s="11" t="s">
        <v>190</v>
      </c>
    </row>
    <row r="161" spans="5:5" ht="114.75">
      <c r="E161" s="11" t="s">
        <v>191</v>
      </c>
    </row>
    <row r="162" spans="1:9" ht="12.75">
      <c r="A162" s="10">
        <v>44</v>
      </c>
      <c s="10" t="s">
        <v>31</v>
      </c>
      <c s="10" t="s">
        <v>192</v>
      </c>
      <c s="10" t="s">
        <v>33</v>
      </c>
      <c s="10" t="s">
        <v>193</v>
      </c>
      <c s="10" t="s">
        <v>45</v>
      </c>
      <c s="5">
        <v>13.7</v>
      </c>
      <c s="9"/>
      <c s="8">
        <f>ROUND((H162*G162),2)</f>
      </c>
    </row>
    <row r="163" spans="5:5" ht="280.5">
      <c r="E163" s="11" t="s">
        <v>190</v>
      </c>
    </row>
    <row r="164" spans="5:5" ht="165.75">
      <c r="E164" s="11" t="s">
        <v>194</v>
      </c>
    </row>
    <row r="165" spans="1:9" ht="12.75">
      <c r="A165" s="10">
        <v>45</v>
      </c>
      <c s="10" t="s">
        <v>31</v>
      </c>
      <c s="10" t="s">
        <v>195</v>
      </c>
      <c s="10" t="s">
        <v>33</v>
      </c>
      <c s="10" t="s">
        <v>196</v>
      </c>
      <c s="10" t="s">
        <v>70</v>
      </c>
      <c s="5">
        <v>4</v>
      </c>
      <c s="9"/>
      <c s="8">
        <f>ROUND((H165*G165),2)</f>
      </c>
    </row>
    <row r="166" spans="5:5" ht="38.25">
      <c r="E166" s="11" t="s">
        <v>197</v>
      </c>
    </row>
    <row r="167" spans="5:5" ht="369.75">
      <c r="E167" s="11" t="s">
        <v>198</v>
      </c>
    </row>
    <row r="168" spans="1:9" ht="12.75">
      <c r="A168" s="10">
        <v>46</v>
      </c>
      <c s="10" t="s">
        <v>31</v>
      </c>
      <c s="10" t="s">
        <v>199</v>
      </c>
      <c s="10" t="s">
        <v>33</v>
      </c>
      <c s="10" t="s">
        <v>200</v>
      </c>
      <c s="10" t="s">
        <v>70</v>
      </c>
      <c s="5">
        <v>4</v>
      </c>
      <c s="9"/>
      <c s="8">
        <f>ROUND((H168*G168),2)</f>
      </c>
    </row>
    <row r="169" spans="5:5" ht="51">
      <c r="E169" s="11" t="s">
        <v>201</v>
      </c>
    </row>
    <row r="170" spans="5:5" ht="153">
      <c r="E170" s="11" t="s">
        <v>202</v>
      </c>
    </row>
    <row r="171" spans="1:9" ht="12.75">
      <c r="A171" s="10">
        <v>47</v>
      </c>
      <c s="10" t="s">
        <v>31</v>
      </c>
      <c s="10" t="s">
        <v>203</v>
      </c>
      <c s="10" t="s">
        <v>33</v>
      </c>
      <c s="10" t="s">
        <v>204</v>
      </c>
      <c s="10" t="s">
        <v>70</v>
      </c>
      <c s="5">
        <v>2</v>
      </c>
      <c s="9"/>
      <c s="8">
        <f>ROUND((H171*G171),2)</f>
      </c>
    </row>
    <row r="172" spans="5:5" ht="51">
      <c r="E172" s="11" t="s">
        <v>205</v>
      </c>
    </row>
    <row r="173" spans="5:5" ht="409.5">
      <c r="E173" s="11" t="s">
        <v>206</v>
      </c>
    </row>
    <row r="174" spans="1:9" ht="12.75">
      <c r="A174" s="10">
        <v>48</v>
      </c>
      <c s="10" t="s">
        <v>31</v>
      </c>
      <c s="10" t="s">
        <v>207</v>
      </c>
      <c s="10" t="s">
        <v>33</v>
      </c>
      <c s="10" t="s">
        <v>208</v>
      </c>
      <c s="10" t="s">
        <v>70</v>
      </c>
      <c s="5">
        <v>2</v>
      </c>
      <c s="9"/>
      <c s="8">
        <f>ROUND((H174*G174),2)</f>
      </c>
    </row>
    <row r="175" spans="5:5" ht="63.75">
      <c r="E175" s="11" t="s">
        <v>209</v>
      </c>
    </row>
    <row r="176" spans="5:5" ht="153">
      <c r="E176" s="11" t="s">
        <v>202</v>
      </c>
    </row>
    <row r="177" spans="1:9" ht="12.75">
      <c r="A177" s="10">
        <v>49</v>
      </c>
      <c s="10" t="s">
        <v>31</v>
      </c>
      <c s="10" t="s">
        <v>210</v>
      </c>
      <c s="10" t="s">
        <v>33</v>
      </c>
      <c s="10" t="s">
        <v>211</v>
      </c>
      <c s="10" t="s">
        <v>70</v>
      </c>
      <c s="5">
        <v>32</v>
      </c>
      <c s="9"/>
      <c s="8">
        <f>ROUND((H177*G177),2)</f>
      </c>
    </row>
    <row r="178" spans="5:5" ht="38.25">
      <c r="E178" s="11" t="s">
        <v>212</v>
      </c>
    </row>
    <row r="179" spans="5:5" ht="306">
      <c r="E179" s="11" t="s">
        <v>213</v>
      </c>
    </row>
    <row r="180" spans="1:9" ht="12.75">
      <c r="A180" s="10">
        <v>50</v>
      </c>
      <c s="10" t="s">
        <v>31</v>
      </c>
      <c s="10" t="s">
        <v>214</v>
      </c>
      <c s="10" t="s">
        <v>33</v>
      </c>
      <c s="10" t="s">
        <v>215</v>
      </c>
      <c s="10" t="s">
        <v>70</v>
      </c>
      <c s="5">
        <v>32</v>
      </c>
      <c s="9"/>
      <c s="8">
        <f>ROUND((H180*G180),2)</f>
      </c>
    </row>
    <row r="181" spans="5:5" ht="38.25">
      <c r="E181" s="11" t="s">
        <v>212</v>
      </c>
    </row>
    <row r="182" spans="5:5" ht="153">
      <c r="E182" s="11" t="s">
        <v>202</v>
      </c>
    </row>
    <row r="183" spans="1:9" ht="12.75">
      <c r="A183" s="10">
        <v>51</v>
      </c>
      <c s="10" t="s">
        <v>31</v>
      </c>
      <c s="10" t="s">
        <v>216</v>
      </c>
      <c s="10" t="s">
        <v>33</v>
      </c>
      <c s="10" t="s">
        <v>217</v>
      </c>
      <c s="10" t="s">
        <v>70</v>
      </c>
      <c s="5">
        <v>49</v>
      </c>
      <c s="9"/>
      <c s="8">
        <f>ROUND((H183*G183),2)</f>
      </c>
    </row>
    <row r="184" spans="5:5" ht="38.25">
      <c r="E184" s="11" t="s">
        <v>218</v>
      </c>
    </row>
    <row r="185" spans="5:5" ht="306">
      <c r="E185" s="11" t="s">
        <v>213</v>
      </c>
    </row>
    <row r="186" spans="1:9" ht="12.75">
      <c r="A186" s="10">
        <v>52</v>
      </c>
      <c s="10" t="s">
        <v>31</v>
      </c>
      <c s="10" t="s">
        <v>219</v>
      </c>
      <c s="10" t="s">
        <v>33</v>
      </c>
      <c s="10" t="s">
        <v>220</v>
      </c>
      <c s="10" t="s">
        <v>70</v>
      </c>
      <c s="5">
        <v>49</v>
      </c>
      <c s="9"/>
      <c s="8">
        <f>ROUND((H186*G186),2)</f>
      </c>
    </row>
    <row r="187" spans="5:5" ht="63.75">
      <c r="E187" s="11" t="s">
        <v>221</v>
      </c>
    </row>
    <row r="188" spans="5:5" ht="153">
      <c r="E188" s="11" t="s">
        <v>202</v>
      </c>
    </row>
    <row r="189" spans="1:9" ht="12.75">
      <c r="A189" s="10">
        <v>53</v>
      </c>
      <c s="10" t="s">
        <v>31</v>
      </c>
      <c s="10" t="s">
        <v>222</v>
      </c>
      <c s="10" t="s">
        <v>33</v>
      </c>
      <c s="10" t="s">
        <v>223</v>
      </c>
      <c s="10" t="s">
        <v>92</v>
      </c>
      <c s="5">
        <v>2</v>
      </c>
      <c s="9"/>
      <c s="8">
        <f>ROUND((H189*G189),2)</f>
      </c>
    </row>
    <row r="190" spans="5:5" ht="63.75">
      <c r="E190" s="11" t="s">
        <v>224</v>
      </c>
    </row>
    <row r="191" spans="5:5" ht="204">
      <c r="E191" s="11" t="s">
        <v>225</v>
      </c>
    </row>
    <row r="192" spans="1:9" ht="12.75">
      <c r="A192" s="10">
        <v>54</v>
      </c>
      <c s="10" t="s">
        <v>31</v>
      </c>
      <c s="10" t="s">
        <v>226</v>
      </c>
      <c s="10" t="s">
        <v>33</v>
      </c>
      <c s="10" t="s">
        <v>227</v>
      </c>
      <c s="10" t="s">
        <v>76</v>
      </c>
      <c s="5">
        <v>0.019</v>
      </c>
      <c s="9"/>
      <c s="8">
        <f>ROUND((H192*G192),2)</f>
      </c>
    </row>
    <row r="193" spans="5:5" ht="114.75">
      <c r="E193" s="11" t="s">
        <v>228</v>
      </c>
    </row>
    <row r="194" spans="5:5" ht="242.25">
      <c r="E194" s="11" t="s">
        <v>229</v>
      </c>
    </row>
    <row r="195" spans="1:9" ht="12.75">
      <c r="A195" s="10">
        <v>55</v>
      </c>
      <c s="10" t="s">
        <v>31</v>
      </c>
      <c s="10" t="s">
        <v>230</v>
      </c>
      <c s="10" t="s">
        <v>33</v>
      </c>
      <c s="10" t="s">
        <v>231</v>
      </c>
      <c s="10" t="s">
        <v>232</v>
      </c>
      <c s="5">
        <v>110.384</v>
      </c>
      <c s="9"/>
      <c s="8">
        <f>ROUND((H195*G195),2)</f>
      </c>
    </row>
    <row r="196" spans="5:5" ht="242.25">
      <c r="E196" s="11" t="s">
        <v>233</v>
      </c>
    </row>
    <row r="197" spans="5:5" ht="409.5">
      <c r="E197" s="11" t="s">
        <v>234</v>
      </c>
    </row>
    <row r="198" spans="1:9" ht="12.75">
      <c r="A198" s="10">
        <v>56</v>
      </c>
      <c s="10" t="s">
        <v>31</v>
      </c>
      <c s="10" t="s">
        <v>235</v>
      </c>
      <c s="10" t="s">
        <v>33</v>
      </c>
      <c s="10" t="s">
        <v>236</v>
      </c>
      <c s="10" t="s">
        <v>76</v>
      </c>
      <c s="5">
        <v>11.88</v>
      </c>
      <c s="9"/>
      <c s="8">
        <f>ROUND((H198*G198),2)</f>
      </c>
    </row>
    <row r="199" spans="5:5" ht="76.5">
      <c r="E199" s="11" t="s">
        <v>237</v>
      </c>
    </row>
    <row r="200" spans="5:5" ht="409.5">
      <c r="E200" s="11" t="s">
        <v>238</v>
      </c>
    </row>
    <row r="201" spans="1:16" ht="12.75" customHeight="1">
      <c r="A201" s="12"/>
      <c s="12"/>
      <c s="12" t="s">
        <v>28</v>
      </c>
      <c s="12"/>
      <c s="12" t="s">
        <v>154</v>
      </c>
      <c s="12"/>
      <c s="12"/>
      <c s="12"/>
      <c s="12">
        <f>SUM(I132:I200)</f>
      </c>
      <c r="P201">
        <f>ROUND(SUM(P132:P200),2)</f>
      </c>
    </row>
    <row r="203" spans="1:16" ht="12.75" customHeight="1">
      <c r="A203" s="12"/>
      <c s="12"/>
      <c s="12"/>
      <c s="12"/>
      <c s="12" t="s">
        <v>239</v>
      </c>
      <c s="12"/>
      <c s="12"/>
      <c s="12"/>
      <c s="12">
        <f>+I45+I60+I69+I84+I114+I123+I129+I201</f>
      </c>
      <c r="P203">
        <f>+P45+P60+P69+P84+P114+P123+P129+P201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fitToHeight="0" horizontalDpi="300" verticalDpi="300"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